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375" windowWidth="26820" windowHeight="11430"/>
  </bookViews>
  <sheets>
    <sheet name="2014" sheetId="11" r:id="rId1"/>
    <sheet name="ELC Winter 2014" sheetId="13" r:id="rId2"/>
    <sheet name="ELC Spring 2014" sheetId="12" r:id="rId3"/>
    <sheet name="Summer 2014" sheetId="16" r:id="rId4"/>
    <sheet name="FALL 2014" sheetId="14" r:id="rId5"/>
    <sheet name="Total ELC 2014" sheetId="15" r:id="rId6"/>
  </sheets>
  <externalReferences>
    <externalReference r:id="rId7"/>
  </externalReferences>
  <definedNames>
    <definedName name="_xlnm.Print_Area" localSheetId="0">'2014'!$B$7:$H$23</definedName>
    <definedName name="_xlnm.Print_Area" localSheetId="2">'ELC Spring 2014'!$A$1:$F$29</definedName>
    <definedName name="_xlnm.Print_Area" localSheetId="1">'ELC Winter 2014'!$A$1:$F$32</definedName>
    <definedName name="total">'[1]Attendance sheet'!$A$1:$Q$48</definedName>
  </definedNames>
  <calcPr calcId="145621"/>
</workbook>
</file>

<file path=xl/calcChain.xml><?xml version="1.0" encoding="utf-8"?>
<calcChain xmlns="http://schemas.openxmlformats.org/spreadsheetml/2006/main">
  <c r="H9" i="11" l="1"/>
  <c r="H8" i="11"/>
  <c r="H14" i="11"/>
  <c r="H13" i="11"/>
  <c r="H22" i="11"/>
  <c r="H21" i="11"/>
  <c r="H20" i="11" l="1"/>
  <c r="H19" i="11"/>
  <c r="H18" i="11"/>
  <c r="H17" i="11"/>
  <c r="H16" i="11"/>
  <c r="E34" i="15" l="1"/>
  <c r="D34" i="15"/>
  <c r="E33" i="15"/>
  <c r="D33" i="15"/>
  <c r="E32" i="15"/>
  <c r="D32" i="15"/>
  <c r="E31" i="15"/>
  <c r="D31" i="15"/>
  <c r="E30" i="15"/>
  <c r="D30" i="15"/>
  <c r="E29" i="15"/>
  <c r="D29" i="15"/>
  <c r="E28" i="15"/>
  <c r="D28" i="15"/>
  <c r="E27" i="15"/>
  <c r="D27" i="15"/>
  <c r="E26" i="15"/>
  <c r="D26" i="15"/>
  <c r="E25" i="15"/>
  <c r="D25" i="15"/>
  <c r="E24" i="15"/>
  <c r="D24" i="15"/>
  <c r="E23" i="15"/>
  <c r="D23" i="15"/>
  <c r="F25" i="15"/>
  <c r="F23" i="15"/>
  <c r="C3" i="15"/>
  <c r="C4" i="15" s="1"/>
  <c r="C5" i="15" s="1"/>
  <c r="C6" i="15" s="1"/>
  <c r="C7" i="15" s="1"/>
  <c r="C8" i="15" s="1"/>
  <c r="C9" i="15" s="1"/>
  <c r="C10" i="15" s="1"/>
  <c r="C11" i="15" s="1"/>
  <c r="C12" i="15" s="1"/>
  <c r="C13" i="15" s="1"/>
  <c r="C14" i="15" s="1"/>
  <c r="C15" i="15" s="1"/>
  <c r="C16" i="15" s="1"/>
  <c r="C17" i="15" s="1"/>
  <c r="C18" i="15" s="1"/>
  <c r="C19" i="15" s="1"/>
  <c r="C20" i="15" s="1"/>
  <c r="C21" i="15" s="1"/>
  <c r="D3" i="14"/>
  <c r="D3" i="16"/>
  <c r="D13" i="12"/>
  <c r="D3" i="12"/>
  <c r="C22" i="15" l="1"/>
  <c r="C23" i="15"/>
  <c r="C25" i="15" s="1"/>
  <c r="C24" i="15" l="1"/>
  <c r="C26" i="15" s="1"/>
  <c r="C27" i="15" s="1"/>
  <c r="C28" i="15" s="1"/>
  <c r="C29" i="15" s="1"/>
  <c r="C30" i="15" s="1"/>
  <c r="C31" i="15" s="1"/>
  <c r="C32" i="15" s="1"/>
  <c r="C33" i="15" s="1"/>
  <c r="C34" i="15" s="1"/>
  <c r="K34" i="14"/>
  <c r="D4" i="14"/>
  <c r="D5" i="14" s="1"/>
  <c r="C4" i="14"/>
  <c r="C5" i="14" s="1"/>
  <c r="C6" i="14" s="1"/>
  <c r="C7" i="14" s="1"/>
  <c r="C8" i="14" s="1"/>
  <c r="C10" i="14" s="1"/>
  <c r="C11" i="14" s="1"/>
  <c r="C12" i="14" s="1"/>
  <c r="C14" i="14" s="1"/>
  <c r="C15" i="14" s="1"/>
  <c r="C16" i="14" s="1"/>
  <c r="C17" i="14" s="1"/>
  <c r="C18" i="14" s="1"/>
  <c r="C20" i="14" s="1"/>
  <c r="C21" i="14" s="1"/>
  <c r="F2" i="14"/>
  <c r="K34" i="16"/>
  <c r="D4" i="16"/>
  <c r="D5" i="16" s="1"/>
  <c r="C4" i="16"/>
  <c r="C5" i="16" s="1"/>
  <c r="C6" i="16" s="1"/>
  <c r="C7" i="16" s="1"/>
  <c r="C8" i="16" s="1"/>
  <c r="C10" i="16" s="1"/>
  <c r="C11" i="16" s="1"/>
  <c r="C12" i="16" s="1"/>
  <c r="C14" i="16" s="1"/>
  <c r="C15" i="16" s="1"/>
  <c r="C16" i="16" s="1"/>
  <c r="C17" i="16" s="1"/>
  <c r="C18" i="16" s="1"/>
  <c r="C20" i="16" s="1"/>
  <c r="C21" i="16" s="1"/>
  <c r="F2" i="16"/>
  <c r="C25" i="12"/>
  <c r="F4" i="16" l="1"/>
  <c r="F4" i="14"/>
  <c r="D6" i="14"/>
  <c r="F5" i="14"/>
  <c r="C23" i="14"/>
  <c r="C25" i="14" s="1"/>
  <c r="C22" i="14"/>
  <c r="C24" i="14" s="1"/>
  <c r="C26" i="14" s="1"/>
  <c r="C28" i="14" s="1"/>
  <c r="C29" i="14" s="1"/>
  <c r="C30" i="14" s="1"/>
  <c r="C32" i="14" s="1"/>
  <c r="C33" i="14" s="1"/>
  <c r="C34" i="14" s="1"/>
  <c r="D6" i="16"/>
  <c r="F5" i="16"/>
  <c r="C23" i="16"/>
  <c r="C25" i="16" s="1"/>
  <c r="C22" i="16"/>
  <c r="C24" i="16" s="1"/>
  <c r="C26" i="16" s="1"/>
  <c r="C28" i="16" s="1"/>
  <c r="C29" i="16" s="1"/>
  <c r="C30" i="16" s="1"/>
  <c r="C32" i="16" s="1"/>
  <c r="C33" i="16" s="1"/>
  <c r="C34" i="16" s="1"/>
  <c r="E9" i="15"/>
  <c r="E10" i="15"/>
  <c r="E11" i="15"/>
  <c r="E12" i="15"/>
  <c r="E13" i="15"/>
  <c r="E14" i="15"/>
  <c r="E15" i="15"/>
  <c r="E16" i="15"/>
  <c r="E17" i="15"/>
  <c r="E18" i="15"/>
  <c r="E19" i="15"/>
  <c r="E20" i="15"/>
  <c r="E21" i="15"/>
  <c r="E22" i="15"/>
  <c r="D3" i="15"/>
  <c r="E3" i="15"/>
  <c r="E4" i="15"/>
  <c r="E5" i="15"/>
  <c r="E6" i="15"/>
  <c r="E7" i="15"/>
  <c r="E8" i="15"/>
  <c r="E2" i="15"/>
  <c r="D2" i="15"/>
  <c r="D7" i="14" l="1"/>
  <c r="F6" i="14"/>
  <c r="D7" i="16"/>
  <c r="F6" i="16"/>
  <c r="D4" i="13"/>
  <c r="D8" i="14" l="1"/>
  <c r="D9" i="14" s="1"/>
  <c r="F7" i="14"/>
  <c r="D8" i="16"/>
  <c r="D9" i="16" s="1"/>
  <c r="F7" i="16"/>
  <c r="N24" i="15"/>
  <c r="L24" i="15"/>
  <c r="N22" i="15"/>
  <c r="L22" i="15"/>
  <c r="L21" i="15"/>
  <c r="N23" i="13"/>
  <c r="N22" i="13"/>
  <c r="L21" i="13"/>
  <c r="L23" i="13"/>
  <c r="L22" i="13"/>
  <c r="F9" i="14" l="1"/>
  <c r="D10" i="14"/>
  <c r="F8" i="14"/>
  <c r="F9" i="16"/>
  <c r="D10" i="16"/>
  <c r="F8" i="16"/>
  <c r="F2" i="15"/>
  <c r="D11" i="14" l="1"/>
  <c r="F10" i="14"/>
  <c r="D11" i="16"/>
  <c r="F10" i="16"/>
  <c r="D4" i="12"/>
  <c r="C4" i="12"/>
  <c r="C5" i="12" s="1"/>
  <c r="C6" i="12" s="1"/>
  <c r="C7" i="12" s="1"/>
  <c r="C8" i="12" s="1"/>
  <c r="C10" i="12" s="1"/>
  <c r="C11" i="12" s="1"/>
  <c r="C12" i="12" s="1"/>
  <c r="C14" i="12" s="1"/>
  <c r="C15" i="12" s="1"/>
  <c r="C16" i="12" s="1"/>
  <c r="C17" i="12" s="1"/>
  <c r="C18" i="12" s="1"/>
  <c r="C20" i="12" s="1"/>
  <c r="C21" i="12" s="1"/>
  <c r="C4" i="13"/>
  <c r="C5" i="13" s="1"/>
  <c r="C6" i="13" s="1"/>
  <c r="C7" i="13" s="1"/>
  <c r="C8" i="13" s="1"/>
  <c r="C10" i="13" s="1"/>
  <c r="C11" i="13" s="1"/>
  <c r="C12" i="13" s="1"/>
  <c r="C14" i="13" s="1"/>
  <c r="C15" i="13" s="1"/>
  <c r="C16" i="13" s="1"/>
  <c r="C17" i="13" s="1"/>
  <c r="C18" i="13" s="1"/>
  <c r="C20" i="13" s="1"/>
  <c r="C21" i="13" s="1"/>
  <c r="C22" i="13" s="1"/>
  <c r="C23" i="13" s="1"/>
  <c r="C24" i="13" s="1"/>
  <c r="C26" i="13" s="1"/>
  <c r="C27" i="13" s="1"/>
  <c r="C28" i="13" s="1"/>
  <c r="C30" i="13" s="1"/>
  <c r="C31" i="13" s="1"/>
  <c r="C32" i="13" s="1"/>
  <c r="D12" i="14" l="1"/>
  <c r="D13" i="14" s="1"/>
  <c r="F13" i="14" s="1"/>
  <c r="F11" i="14"/>
  <c r="D12" i="16"/>
  <c r="D13" i="16" s="1"/>
  <c r="F11" i="16"/>
  <c r="D5" i="12"/>
  <c r="D4" i="15"/>
  <c r="C22" i="12"/>
  <c r="C24" i="12" s="1"/>
  <c r="C26" i="12" s="1"/>
  <c r="C28" i="12" s="1"/>
  <c r="C29" i="12" s="1"/>
  <c r="C30" i="12" s="1"/>
  <c r="C32" i="12" s="1"/>
  <c r="C33" i="12" s="1"/>
  <c r="C34" i="12" s="1"/>
  <c r="C23" i="12"/>
  <c r="D6" i="12"/>
  <c r="D5" i="15"/>
  <c r="D5" i="13"/>
  <c r="F13" i="16" l="1"/>
  <c r="D13" i="15"/>
  <c r="F12" i="14"/>
  <c r="D14" i="14"/>
  <c r="F12" i="16"/>
  <c r="D14" i="16"/>
  <c r="D7" i="12"/>
  <c r="D6" i="15"/>
  <c r="F4" i="15"/>
  <c r="D6" i="13"/>
  <c r="K34" i="12"/>
  <c r="F13" i="15" l="1"/>
  <c r="D15" i="14"/>
  <c r="F14" i="14"/>
  <c r="D15" i="16"/>
  <c r="F14" i="16"/>
  <c r="D8" i="12"/>
  <c r="D7" i="15"/>
  <c r="F5" i="15"/>
  <c r="D7" i="13"/>
  <c r="D16" i="14" l="1"/>
  <c r="F15" i="14"/>
  <c r="D16" i="16"/>
  <c r="F15" i="16"/>
  <c r="D10" i="12"/>
  <c r="D8" i="15"/>
  <c r="D9" i="12"/>
  <c r="D9" i="15" s="1"/>
  <c r="F6" i="15"/>
  <c r="D8" i="13"/>
  <c r="F13" i="12"/>
  <c r="F10" i="12"/>
  <c r="F9" i="12"/>
  <c r="F8" i="12"/>
  <c r="F7" i="12"/>
  <c r="F6" i="12"/>
  <c r="F5" i="12"/>
  <c r="F4" i="12"/>
  <c r="F2" i="12"/>
  <c r="D17" i="14" l="1"/>
  <c r="F16" i="14"/>
  <c r="D17" i="16"/>
  <c r="F16" i="16"/>
  <c r="F9" i="15"/>
  <c r="D11" i="12"/>
  <c r="D10" i="15"/>
  <c r="F7" i="15"/>
  <c r="D10" i="13"/>
  <c r="F29" i="13"/>
  <c r="F25" i="13"/>
  <c r="F19" i="13"/>
  <c r="F13" i="13"/>
  <c r="F9" i="13"/>
  <c r="F2" i="13"/>
  <c r="F10" i="13"/>
  <c r="F8" i="13"/>
  <c r="F7" i="13"/>
  <c r="F6" i="13"/>
  <c r="F5" i="13"/>
  <c r="F4" i="13"/>
  <c r="D18" i="14" l="1"/>
  <c r="F17" i="14"/>
  <c r="D18" i="16"/>
  <c r="F17" i="16"/>
  <c r="D12" i="12"/>
  <c r="D11" i="15"/>
  <c r="F11" i="12"/>
  <c r="F8" i="15"/>
  <c r="D11" i="13"/>
  <c r="D20" i="14" l="1"/>
  <c r="F18" i="14"/>
  <c r="D19" i="14"/>
  <c r="F19" i="14" s="1"/>
  <c r="D20" i="16"/>
  <c r="F18" i="16"/>
  <c r="D19" i="16"/>
  <c r="F19" i="16" s="1"/>
  <c r="D14" i="12"/>
  <c r="D12" i="15"/>
  <c r="F12" i="12"/>
  <c r="F10" i="15"/>
  <c r="D12" i="13"/>
  <c r="F11" i="13"/>
  <c r="D21" i="14" l="1"/>
  <c r="F20" i="14"/>
  <c r="D21" i="16"/>
  <c r="F20" i="16"/>
  <c r="D15" i="12"/>
  <c r="D14" i="15"/>
  <c r="F14" i="12"/>
  <c r="F11" i="15"/>
  <c r="D14" i="13"/>
  <c r="F12" i="13"/>
  <c r="D22" i="14" l="1"/>
  <c r="F21" i="14"/>
  <c r="D23" i="14"/>
  <c r="D22" i="16"/>
  <c r="F21" i="16"/>
  <c r="D23" i="16"/>
  <c r="D16" i="12"/>
  <c r="D15" i="15"/>
  <c r="F15" i="12"/>
  <c r="F12" i="15"/>
  <c r="D15" i="13"/>
  <c r="F14" i="13"/>
  <c r="F23" i="14" l="1"/>
  <c r="D25" i="14"/>
  <c r="F25" i="14" s="1"/>
  <c r="D24" i="14"/>
  <c r="F22" i="14"/>
  <c r="F23" i="16"/>
  <c r="D25" i="16"/>
  <c r="F25" i="16" s="1"/>
  <c r="D24" i="16"/>
  <c r="F22" i="16"/>
  <c r="D17" i="12"/>
  <c r="D16" i="15"/>
  <c r="F16" i="12"/>
  <c r="F14" i="15"/>
  <c r="D16" i="13"/>
  <c r="F15" i="13"/>
  <c r="D26" i="14" l="1"/>
  <c r="F24" i="14"/>
  <c r="D26" i="16"/>
  <c r="F24" i="16"/>
  <c r="D18" i="12"/>
  <c r="D17" i="15"/>
  <c r="F17" i="12"/>
  <c r="F15" i="15"/>
  <c r="D17" i="13"/>
  <c r="F16" i="13"/>
  <c r="D27" i="14" l="1"/>
  <c r="F27" i="14" s="1"/>
  <c r="D28" i="14"/>
  <c r="F26" i="14"/>
  <c r="D27" i="16"/>
  <c r="F27" i="16" s="1"/>
  <c r="D28" i="16"/>
  <c r="F26" i="16"/>
  <c r="D20" i="12"/>
  <c r="D18" i="15"/>
  <c r="D19" i="12"/>
  <c r="F18" i="12"/>
  <c r="F16" i="15"/>
  <c r="D18" i="13"/>
  <c r="F17" i="13"/>
  <c r="D29" i="14" l="1"/>
  <c r="F28" i="14"/>
  <c r="D29" i="16"/>
  <c r="F28" i="16"/>
  <c r="D19" i="15"/>
  <c r="F19" i="12"/>
  <c r="D21" i="12"/>
  <c r="D23" i="12" s="1"/>
  <c r="D20" i="15"/>
  <c r="F20" i="12"/>
  <c r="F17" i="15"/>
  <c r="D20" i="13"/>
  <c r="F18" i="13"/>
  <c r="F23" i="12" l="1"/>
  <c r="D25" i="12"/>
  <c r="F25" i="12" s="1"/>
  <c r="D30" i="14"/>
  <c r="F29" i="14"/>
  <c r="D30" i="16"/>
  <c r="F29" i="16"/>
  <c r="D22" i="12"/>
  <c r="D21" i="15"/>
  <c r="F21" i="12"/>
  <c r="F19" i="15"/>
  <c r="F18" i="15"/>
  <c r="D21" i="13"/>
  <c r="F20" i="13"/>
  <c r="D32" i="14" l="1"/>
  <c r="F30" i="14"/>
  <c r="D31" i="14"/>
  <c r="F31" i="14" s="1"/>
  <c r="D32" i="16"/>
  <c r="F30" i="16"/>
  <c r="D31" i="16"/>
  <c r="F31" i="16" s="1"/>
  <c r="D24" i="12"/>
  <c r="D22" i="15"/>
  <c r="F22" i="12"/>
  <c r="F20" i="15"/>
  <c r="D22" i="13"/>
  <c r="F21" i="13"/>
  <c r="D33" i="14" l="1"/>
  <c r="F32" i="14"/>
  <c r="D33" i="16"/>
  <c r="F32" i="16"/>
  <c r="D26" i="12"/>
  <c r="F24" i="12"/>
  <c r="F21" i="15"/>
  <c r="D23" i="13"/>
  <c r="F22" i="13"/>
  <c r="D34" i="14" l="1"/>
  <c r="F34" i="14" s="1"/>
  <c r="F33" i="14"/>
  <c r="D34" i="16"/>
  <c r="F34" i="16" s="1"/>
  <c r="F33" i="16"/>
  <c r="D28" i="12"/>
  <c r="D27" i="12"/>
  <c r="F26" i="12"/>
  <c r="F22" i="15"/>
  <c r="D24" i="13"/>
  <c r="F23" i="13"/>
  <c r="F27" i="12" l="1"/>
  <c r="D29" i="12"/>
  <c r="F28" i="12"/>
  <c r="F24" i="15"/>
  <c r="D26" i="13"/>
  <c r="F24" i="13"/>
  <c r="D30" i="12" l="1"/>
  <c r="F29" i="12"/>
  <c r="F27" i="15"/>
  <c r="F26" i="15"/>
  <c r="D27" i="13"/>
  <c r="F26" i="13"/>
  <c r="D32" i="12" l="1"/>
  <c r="D31" i="12"/>
  <c r="F30" i="12"/>
  <c r="F28" i="15"/>
  <c r="D28" i="13"/>
  <c r="F27" i="13"/>
  <c r="F31" i="12" l="1"/>
  <c r="D33" i="12"/>
  <c r="F32" i="12"/>
  <c r="F29" i="15"/>
  <c r="D30" i="13"/>
  <c r="F28" i="13"/>
  <c r="D34" i="12" l="1"/>
  <c r="F33" i="12"/>
  <c r="F31" i="15"/>
  <c r="F30" i="15"/>
  <c r="D31" i="13"/>
  <c r="F30" i="13"/>
  <c r="F34" i="12" l="1"/>
  <c r="F32" i="15"/>
  <c r="D32" i="13"/>
  <c r="F31" i="13"/>
  <c r="F33" i="15" l="1"/>
  <c r="F32" i="13"/>
  <c r="F34" i="15" l="1"/>
</calcChain>
</file>

<file path=xl/sharedStrings.xml><?xml version="1.0" encoding="utf-8"?>
<sst xmlns="http://schemas.openxmlformats.org/spreadsheetml/2006/main" count="437" uniqueCount="131">
  <si>
    <t>Actual # of people who achieved indicator</t>
  </si>
  <si>
    <t>Proposed # of people to achieve indicator</t>
  </si>
  <si>
    <t>OUTCOMES (Statement of desired change in knowledge, behavior, skills, condition or values of people served. List at least one outcome.)</t>
  </si>
  <si>
    <t xml:space="preserve">% of actual people who achieved indicator </t>
  </si>
  <si>
    <t xml:space="preserve">PERFORMANCE INDICATORS (Measurable, observable change that represents achievement by persons served. Include one or more indicators for each outcome.) </t>
  </si>
  <si>
    <t># of people served</t>
  </si>
  <si>
    <t>Each agency is required to measure one outcome per United Way funded program.  Please report your most recent outcome measurement results and the time period used to measure the program.  Complete additional forms if you have more than one United Way program.</t>
  </si>
  <si>
    <t>Time period used to measure indicator 
(date - date)</t>
  </si>
  <si>
    <t>Agency: Yakima Interfaith Coalition- La Casa Hogar</t>
  </si>
  <si>
    <t>Program: Women's Education Program</t>
  </si>
  <si>
    <t xml:space="preserve">
no target set</t>
  </si>
  <si>
    <r>
      <t xml:space="preserve">
Pre-GED Class-Outcome Indicator
</t>
    </r>
    <r>
      <rPr>
        <b/>
        <sz val="12"/>
        <rFont val="Arial Narrow"/>
        <family val="2"/>
      </rPr>
      <t>Student passes the GED test</t>
    </r>
    <r>
      <rPr>
        <sz val="9"/>
        <rFont val="Arial Narrow"/>
        <family val="2"/>
      </rPr>
      <t xml:space="preserve">
</t>
    </r>
  </si>
  <si>
    <r>
      <t xml:space="preserve">
Pre-GED Class-Outcome Indicator
</t>
    </r>
    <r>
      <rPr>
        <b/>
        <sz val="12"/>
        <rFont val="Arial Narrow"/>
        <family val="2"/>
      </rPr>
      <t>Student moves up to a regular GED class</t>
    </r>
    <r>
      <rPr>
        <sz val="9"/>
        <rFont val="Arial Narrow"/>
        <family val="2"/>
      </rPr>
      <t xml:space="preserve">
</t>
    </r>
  </si>
  <si>
    <r>
      <t xml:space="preserve">
ESL Class-Outcome Indicator
</t>
    </r>
    <r>
      <rPr>
        <b/>
        <sz val="12"/>
        <rFont val="Arial Narrow"/>
        <family val="2"/>
      </rPr>
      <t>Student makes "Good" or "Excellent" progress in LISTENING on the End of Quarter Evaluation Report</t>
    </r>
    <r>
      <rPr>
        <sz val="9"/>
        <rFont val="Arial Narrow"/>
        <family val="2"/>
      </rPr>
      <t xml:space="preserve">
</t>
    </r>
  </si>
  <si>
    <r>
      <t xml:space="preserve">
ESL Class-Outcome Indicator
</t>
    </r>
    <r>
      <rPr>
        <b/>
        <sz val="12"/>
        <rFont val="Arial Narrow"/>
        <family val="2"/>
      </rPr>
      <t>Student makes "Good" or "Excellent" progress in SPEAKING on the End of Quarter Evaluation Report</t>
    </r>
    <r>
      <rPr>
        <sz val="9"/>
        <rFont val="Arial Narrow"/>
        <family val="2"/>
      </rPr>
      <t xml:space="preserve">
</t>
    </r>
  </si>
  <si>
    <r>
      <t xml:space="preserve">
ESL Class-Outcome Indicator
</t>
    </r>
    <r>
      <rPr>
        <b/>
        <sz val="12"/>
        <rFont val="Arial Narrow"/>
        <family val="2"/>
      </rPr>
      <t>Student makes "Good" or "Excellent" progress in READING on the End of Quarter Evaluation Report</t>
    </r>
    <r>
      <rPr>
        <sz val="9"/>
        <rFont val="Arial Narrow"/>
        <family val="2"/>
      </rPr>
      <t xml:space="preserve">
</t>
    </r>
  </si>
  <si>
    <r>
      <t xml:space="preserve">
ESL Class-Outcome Indicator
</t>
    </r>
    <r>
      <rPr>
        <b/>
        <sz val="12"/>
        <rFont val="Arial Narrow"/>
        <family val="2"/>
      </rPr>
      <t>Student completes the Goal for the quarter</t>
    </r>
    <r>
      <rPr>
        <sz val="9"/>
        <rFont val="Arial Narrow"/>
        <family val="2"/>
      </rPr>
      <t xml:space="preserve">
</t>
    </r>
  </si>
  <si>
    <r>
      <t xml:space="preserve">
ESL Class-Outcome Indicator
</t>
    </r>
    <r>
      <rPr>
        <b/>
        <sz val="12"/>
        <rFont val="Arial Narrow"/>
        <family val="2"/>
      </rPr>
      <t>The ESL teacher recommends the student progress to a higher ESL level for the next quarter</t>
    </r>
    <r>
      <rPr>
        <sz val="9"/>
        <rFont val="Arial Narrow"/>
        <family val="2"/>
      </rPr>
      <t xml:space="preserve">
</t>
    </r>
  </si>
  <si>
    <r>
      <t xml:space="preserve">
ESL Class-Outcome Indicator
</t>
    </r>
    <r>
      <rPr>
        <b/>
        <sz val="12"/>
        <rFont val="Arial Narrow"/>
        <family val="2"/>
      </rPr>
      <t>Student makes "Good" or "Excellent" progress in WRITING on the End of Quarter Evaluation Report</t>
    </r>
    <r>
      <rPr>
        <sz val="9"/>
        <rFont val="Arial Narrow"/>
        <family val="2"/>
      </rPr>
      <t xml:space="preserve">
</t>
    </r>
  </si>
  <si>
    <r>
      <t xml:space="preserve">
Pre-GED Class-Outcome
</t>
    </r>
    <r>
      <rPr>
        <b/>
        <sz val="12"/>
        <rFont val="Arial Narrow"/>
        <family val="2"/>
      </rPr>
      <t>Student improves knowledge and skills necessary to earn a GED</t>
    </r>
    <r>
      <rPr>
        <sz val="9"/>
        <rFont val="Arial Narrow"/>
        <family val="2"/>
      </rPr>
      <t xml:space="preserve">
</t>
    </r>
  </si>
  <si>
    <r>
      <t xml:space="preserve">
Pre-GED Class-Outcome 
</t>
    </r>
    <r>
      <rPr>
        <b/>
        <sz val="12"/>
        <rFont val="Arial Narrow"/>
        <family val="2"/>
      </rPr>
      <t>Student earns a GED</t>
    </r>
    <r>
      <rPr>
        <sz val="9"/>
        <rFont val="Arial Narrow"/>
        <family val="2"/>
      </rPr>
      <t xml:space="preserve">
</t>
    </r>
  </si>
  <si>
    <r>
      <t xml:space="preserve">
Drivers Education-Outcome
</t>
    </r>
    <r>
      <rPr>
        <b/>
        <sz val="12"/>
        <rFont val="Arial Narrow"/>
        <family val="2"/>
      </rPr>
      <t>Student passes the written portion of the driving test &amp; gets drivers permit</t>
    </r>
    <r>
      <rPr>
        <sz val="9"/>
        <rFont val="Arial Narrow"/>
        <family val="2"/>
      </rPr>
      <t xml:space="preserve">
</t>
    </r>
  </si>
  <si>
    <r>
      <t xml:space="preserve">
Drivers Education-Outcome Indicator:
</t>
    </r>
    <r>
      <rPr>
        <b/>
        <sz val="12"/>
        <rFont val="Arial Narrow"/>
        <family val="2"/>
      </rPr>
      <t>Student states she has passed the driving test administered by the State &amp; was given a drivers permit</t>
    </r>
  </si>
  <si>
    <r>
      <t xml:space="preserve">
Drivers Education-Outcome
</t>
    </r>
    <r>
      <rPr>
        <b/>
        <sz val="12"/>
        <rFont val="Arial Narrow"/>
        <family val="2"/>
      </rPr>
      <t>Student obtains her drivers license</t>
    </r>
    <r>
      <rPr>
        <sz val="9"/>
        <rFont val="Arial Narrow"/>
        <family val="2"/>
      </rPr>
      <t xml:space="preserve">
</t>
    </r>
  </si>
  <si>
    <r>
      <t xml:space="preserve">
Drivers Education-Outcome Indicator:
</t>
    </r>
    <r>
      <rPr>
        <b/>
        <sz val="12"/>
        <rFont val="Arial Narrow"/>
        <family val="2"/>
      </rPr>
      <t>Student states she has a valid Washington State Drivers License</t>
    </r>
  </si>
  <si>
    <r>
      <t xml:space="preserve">
ESL Class-Outcome
</t>
    </r>
    <r>
      <rPr>
        <b/>
        <sz val="12"/>
        <rFont val="Arial Narrow"/>
        <family val="2"/>
      </rPr>
      <t>Student improves knowledge and skills in using English</t>
    </r>
    <r>
      <rPr>
        <sz val="9"/>
        <rFont val="Arial Narrow"/>
        <family val="2"/>
      </rPr>
      <t xml:space="preserve">
</t>
    </r>
  </si>
  <si>
    <r>
      <t xml:space="preserve">
ESL Class-Outcome
</t>
    </r>
    <r>
      <rPr>
        <b/>
        <sz val="12"/>
        <rFont val="Arial Narrow"/>
        <family val="2"/>
      </rPr>
      <t>Student advances to the next level of ESL class</t>
    </r>
    <r>
      <rPr>
        <sz val="9"/>
        <rFont val="Arial Narrow"/>
        <family val="2"/>
      </rPr>
      <t xml:space="preserve">
</t>
    </r>
  </si>
  <si>
    <r>
      <t xml:space="preserve">
CItizenship Education-Outcome
</t>
    </r>
    <r>
      <rPr>
        <b/>
        <sz val="12"/>
        <rFont val="Arial Narrow"/>
        <family val="2"/>
      </rPr>
      <t>Student obtains citizenship</t>
    </r>
    <r>
      <rPr>
        <sz val="9"/>
        <rFont val="Arial Narrow"/>
        <family val="2"/>
      </rPr>
      <t xml:space="preserve">
</t>
    </r>
  </si>
  <si>
    <r>
      <t xml:space="preserve">
CItizenship Education-Outcome
</t>
    </r>
    <r>
      <rPr>
        <b/>
        <sz val="12"/>
        <rFont val="Arial Narrow"/>
        <family val="2"/>
      </rPr>
      <t>Student passes the citizenship interview</t>
    </r>
    <r>
      <rPr>
        <sz val="9"/>
        <rFont val="Arial Narrow"/>
        <family val="2"/>
      </rPr>
      <t xml:space="preserve">
</t>
    </r>
  </si>
  <si>
    <r>
      <t xml:space="preserve">
CItizenship Education-Outcome Indicator:
</t>
    </r>
    <r>
      <rPr>
        <b/>
        <sz val="12"/>
        <rFont val="Arial Narrow"/>
        <family val="2"/>
      </rPr>
      <t>Student states he/she has taken the oath of citizenship</t>
    </r>
  </si>
  <si>
    <t xml:space="preserve">Pre-GED </t>
  </si>
  <si>
    <t>ESL</t>
  </si>
  <si>
    <r>
      <t xml:space="preserve">
CItizenship Education-Outcome Indicator:
</t>
    </r>
    <r>
      <rPr>
        <b/>
        <sz val="12"/>
        <rFont val="Arial Narrow"/>
        <family val="2"/>
      </rPr>
      <t>Student states he/she has passed the citizenship interview</t>
    </r>
  </si>
  <si>
    <r>
      <t xml:space="preserve">
CItizenship Education-Outcome Indicator:
</t>
    </r>
    <r>
      <rPr>
        <b/>
        <sz val="12"/>
        <rFont val="Arial Narrow"/>
        <family val="2"/>
      </rPr>
      <t>Student increases his/her self efficacy for obtaining citizenship</t>
    </r>
  </si>
  <si>
    <r>
      <t xml:space="preserve">
CItizenship Education-Outcome
</t>
    </r>
    <r>
      <rPr>
        <b/>
        <sz val="12"/>
        <rFont val="Arial Narrow"/>
        <family val="2"/>
      </rPr>
      <t>Student believes he/she has the
capability to become a citizen</t>
    </r>
    <r>
      <rPr>
        <sz val="9"/>
        <rFont val="Arial Narrow"/>
        <family val="2"/>
      </rPr>
      <t xml:space="preserve">
</t>
    </r>
  </si>
  <si>
    <t>Computer Technology</t>
  </si>
  <si>
    <r>
      <t xml:space="preserve">
Computer Technology Class-Outcome
</t>
    </r>
    <r>
      <rPr>
        <b/>
        <sz val="12"/>
        <rFont val="Arial Narrow"/>
        <family val="2"/>
      </rPr>
      <t>Student improves knowledge and skills in using a computer</t>
    </r>
    <r>
      <rPr>
        <sz val="9"/>
        <rFont val="Arial Narrow"/>
        <family val="2"/>
      </rPr>
      <t xml:space="preserve">
</t>
    </r>
  </si>
  <si>
    <r>
      <t xml:space="preserve">
Computer Technology Class-Outcome Indicator
</t>
    </r>
    <r>
      <rPr>
        <b/>
        <sz val="12"/>
        <rFont val="Arial Narrow"/>
        <family val="2"/>
      </rPr>
      <t xml:space="preserve">Student passes into the next higher level </t>
    </r>
    <r>
      <rPr>
        <sz val="9"/>
        <rFont val="Arial Narrow"/>
        <family val="2"/>
      </rPr>
      <t xml:space="preserve">
</t>
    </r>
  </si>
  <si>
    <r>
      <t xml:space="preserve">
Computer Technology Class-Outcome
</t>
    </r>
    <r>
      <rPr>
        <b/>
        <sz val="12"/>
        <rFont val="Arial Narrow"/>
        <family val="2"/>
      </rPr>
      <t>Student uses a computer in her daily life</t>
    </r>
    <r>
      <rPr>
        <sz val="9"/>
        <rFont val="Arial Narrow"/>
        <family val="2"/>
      </rPr>
      <t xml:space="preserve">
</t>
    </r>
  </si>
  <si>
    <r>
      <t xml:space="preserve">
Computer Technology Class-Outcome Indicator
</t>
    </r>
    <r>
      <rPr>
        <b/>
        <sz val="12"/>
        <rFont val="Arial Narrow"/>
        <family val="2"/>
      </rPr>
      <t>Student reports she uses a computer at least several times a week outside of class</t>
    </r>
    <r>
      <rPr>
        <sz val="9"/>
        <rFont val="Arial Narrow"/>
        <family val="2"/>
      </rPr>
      <t xml:space="preserve">
</t>
    </r>
  </si>
  <si>
    <r>
      <t xml:space="preserve">
Early Learning Program-Outcome
</t>
    </r>
    <r>
      <rPr>
        <b/>
        <sz val="12"/>
        <rFont val="Arial Narrow"/>
        <family val="2"/>
      </rPr>
      <t>Children progress in their SOCIAL/EMOTIONAL development</t>
    </r>
    <r>
      <rPr>
        <sz val="9"/>
        <rFont val="Arial Narrow"/>
        <family val="2"/>
      </rPr>
      <t xml:space="preserve">
</t>
    </r>
  </si>
  <si>
    <r>
      <t xml:space="preserve">
Indicator
</t>
    </r>
    <r>
      <rPr>
        <b/>
        <sz val="12"/>
        <rFont val="Arial Narrow"/>
        <family val="2"/>
      </rPr>
      <t>Children progress by at least one step on the continuum for objective 4.</t>
    </r>
    <r>
      <rPr>
        <sz val="9"/>
        <rFont val="Arial Narrow"/>
        <family val="2"/>
      </rPr>
      <t xml:space="preserve">
</t>
    </r>
  </si>
  <si>
    <r>
      <t xml:space="preserve">
Indicator
</t>
    </r>
    <r>
      <rPr>
        <b/>
        <sz val="12"/>
        <rFont val="Arial Narrow"/>
        <family val="2"/>
      </rPr>
      <t>Children progress by at least one step on the continuum for objective 6.</t>
    </r>
    <r>
      <rPr>
        <sz val="9"/>
        <rFont val="Arial Narrow"/>
        <family val="2"/>
      </rPr>
      <t xml:space="preserve">
</t>
    </r>
  </si>
  <si>
    <r>
      <t xml:space="preserve">
Early Learning Program-Outcome
</t>
    </r>
    <r>
      <rPr>
        <b/>
        <sz val="12"/>
        <rFont val="Arial Narrow"/>
        <family val="2"/>
      </rPr>
      <t>Children progress in their PHYSICAL development.</t>
    </r>
    <r>
      <rPr>
        <sz val="9"/>
        <rFont val="Arial Narrow"/>
        <family val="2"/>
      </rPr>
      <t xml:space="preserve">
</t>
    </r>
  </si>
  <si>
    <r>
      <t xml:space="preserve">
Early Learning Program-Outcome
</t>
    </r>
    <r>
      <rPr>
        <b/>
        <sz val="12"/>
        <rFont val="Arial Narrow"/>
        <family val="2"/>
      </rPr>
      <t>Children progress in their COGNITIVE development.</t>
    </r>
    <r>
      <rPr>
        <sz val="9"/>
        <rFont val="Arial Narrow"/>
        <family val="2"/>
      </rPr>
      <t xml:space="preserve">
</t>
    </r>
  </si>
  <si>
    <r>
      <t xml:space="preserve">
Early Learning Program-Outcome
</t>
    </r>
    <r>
      <rPr>
        <b/>
        <sz val="12"/>
        <rFont val="Arial Narrow"/>
        <family val="2"/>
      </rPr>
      <t>Children progress in their LANGUAGE development.</t>
    </r>
    <r>
      <rPr>
        <sz val="9"/>
        <rFont val="Arial Narrow"/>
        <family val="2"/>
      </rPr>
      <t xml:space="preserve">
</t>
    </r>
  </si>
  <si>
    <t>Early Learning Program</t>
  </si>
  <si>
    <t xml:space="preserve">Citizenship Education </t>
  </si>
  <si>
    <r>
      <t xml:space="preserve">
Creative Curriculum Social/Emotional Development
</t>
    </r>
    <r>
      <rPr>
        <b/>
        <sz val="12"/>
        <rFont val="Arial Narrow"/>
        <family val="2"/>
      </rPr>
      <t xml:space="preserve">Objective 1 Regulates own emotions and Behaviors                                                      </t>
    </r>
  </si>
  <si>
    <r>
      <t xml:space="preserve">
Indicator
</t>
    </r>
    <r>
      <rPr>
        <b/>
        <sz val="12"/>
        <rFont val="Arial Narrow"/>
        <family val="2"/>
      </rPr>
      <t>Children progress by at least one step on the continuum for objective 1a Manages feelings.</t>
    </r>
    <r>
      <rPr>
        <sz val="9"/>
        <rFont val="Arial Narrow"/>
        <family val="2"/>
      </rPr>
      <t xml:space="preserve">
</t>
    </r>
  </si>
  <si>
    <r>
      <t xml:space="preserve">
Indicator
</t>
    </r>
    <r>
      <rPr>
        <b/>
        <sz val="12"/>
        <rFont val="Arial Narrow"/>
        <family val="2"/>
      </rPr>
      <t>Children progress by at least one step on the continuum for objective 1b Follows limits and expectations</t>
    </r>
  </si>
  <si>
    <r>
      <t xml:space="preserve">
Indicator
</t>
    </r>
    <r>
      <rPr>
        <b/>
        <sz val="12"/>
        <rFont val="Arial Narrow"/>
        <family val="2"/>
      </rPr>
      <t>Children progress by at least one step on the continuum for objective 1c  Takes care of own needs appropriately.</t>
    </r>
    <r>
      <rPr>
        <sz val="9"/>
        <rFont val="Arial Narrow"/>
        <family val="2"/>
      </rPr>
      <t xml:space="preserve">
</t>
    </r>
  </si>
  <si>
    <r>
      <t xml:space="preserve">
Creative Curriculum Social/Emotional Development
Objective 2
</t>
    </r>
    <r>
      <rPr>
        <b/>
        <sz val="12"/>
        <rFont val="Arial Narrow"/>
        <family val="2"/>
      </rPr>
      <t>Establishes and sustains positive relationships.</t>
    </r>
    <r>
      <rPr>
        <sz val="9"/>
        <rFont val="Arial Narrow"/>
        <family val="2"/>
      </rPr>
      <t xml:space="preserve">
</t>
    </r>
  </si>
  <si>
    <r>
      <t xml:space="preserve">
Indicator
</t>
    </r>
    <r>
      <rPr>
        <b/>
        <sz val="12"/>
        <rFont val="Arial Narrow"/>
        <family val="2"/>
      </rPr>
      <t>Children progress by at least one step on the continuum for objective 2a Forms relationships with adults.</t>
    </r>
    <r>
      <rPr>
        <sz val="9"/>
        <rFont val="Arial Narrow"/>
        <family val="2"/>
      </rPr>
      <t xml:space="preserve">
</t>
    </r>
  </si>
  <si>
    <r>
      <t xml:space="preserve">
Indicator
</t>
    </r>
    <r>
      <rPr>
        <b/>
        <sz val="12"/>
        <rFont val="Arial Narrow"/>
        <family val="2"/>
      </rPr>
      <t>Children progress by at least one step on the continuum for objective 2c Interacts with Peers.</t>
    </r>
    <r>
      <rPr>
        <sz val="9"/>
        <rFont val="Arial Narrow"/>
        <family val="2"/>
      </rPr>
      <t xml:space="preserve">
</t>
    </r>
  </si>
  <si>
    <r>
      <t xml:space="preserve">
Creative Curriculum Social/Emotional Development
Objective 3
</t>
    </r>
    <r>
      <rPr>
        <b/>
        <sz val="12"/>
        <rFont val="Arial Narrow"/>
        <family val="2"/>
      </rPr>
      <t>Participates cooperatively and constructively in group situations.</t>
    </r>
    <r>
      <rPr>
        <sz val="9"/>
        <rFont val="Arial Narrow"/>
        <family val="2"/>
      </rPr>
      <t xml:space="preserve">
</t>
    </r>
  </si>
  <si>
    <r>
      <t xml:space="preserve">
Indicator
</t>
    </r>
    <r>
      <rPr>
        <b/>
        <sz val="12"/>
        <rFont val="Arial Narrow"/>
        <family val="2"/>
      </rPr>
      <t>Children progress by at least one step on the continuum for objective 3a Balances needs and rights of self and others.</t>
    </r>
    <r>
      <rPr>
        <sz val="9"/>
        <rFont val="Arial Narrow"/>
        <family val="2"/>
      </rPr>
      <t xml:space="preserve">
</t>
    </r>
  </si>
  <si>
    <r>
      <t xml:space="preserve">
Creative Curriculum Physical Development
Objective 4
</t>
    </r>
    <r>
      <rPr>
        <b/>
        <sz val="12"/>
        <rFont val="Arial Narrow"/>
        <family val="2"/>
      </rPr>
      <t>Demonstrates traveling skills</t>
    </r>
    <r>
      <rPr>
        <sz val="9"/>
        <rFont val="Arial Narrow"/>
        <family val="2"/>
      </rPr>
      <t xml:space="preserve">
</t>
    </r>
  </si>
  <si>
    <r>
      <t xml:space="preserve">
Creative Curriculum Physical Development
Objective 6
</t>
    </r>
    <r>
      <rPr>
        <b/>
        <sz val="12"/>
        <rFont val="Arial Narrow"/>
        <family val="2"/>
      </rPr>
      <t>Demonstrate gross-motor manipulative skills</t>
    </r>
    <r>
      <rPr>
        <sz val="9"/>
        <rFont val="Arial Narrow"/>
        <family val="2"/>
      </rPr>
      <t xml:space="preserve">
</t>
    </r>
  </si>
  <si>
    <r>
      <t xml:space="preserve">
Creative Curriculum Physical Development
Objective 7
</t>
    </r>
    <r>
      <rPr>
        <b/>
        <sz val="12"/>
        <rFont val="Arial Narrow"/>
        <family val="2"/>
      </rPr>
      <t>Demonstrate fine-motor strength and coordination</t>
    </r>
    <r>
      <rPr>
        <sz val="9"/>
        <rFont val="Arial Narrow"/>
        <family val="2"/>
      </rPr>
      <t xml:space="preserve">
</t>
    </r>
  </si>
  <si>
    <r>
      <t xml:space="preserve">
Indicator
</t>
    </r>
    <r>
      <rPr>
        <b/>
        <sz val="12"/>
        <rFont val="Arial Narrow"/>
        <family val="2"/>
      </rPr>
      <t>Children progress by at least one step on the continuum for objective 7a  Uses fingers and hands.</t>
    </r>
    <r>
      <rPr>
        <sz val="9"/>
        <rFont val="Arial Narrow"/>
        <family val="2"/>
      </rPr>
      <t xml:space="preserve">
</t>
    </r>
  </si>
  <si>
    <r>
      <t xml:space="preserve">
Creative Curriculum Languagel Development
Objective 8
</t>
    </r>
    <r>
      <rPr>
        <b/>
        <sz val="12"/>
        <rFont val="Arial Narrow"/>
        <family val="2"/>
      </rPr>
      <t>Listen to and understands increasingly complex language</t>
    </r>
    <r>
      <rPr>
        <sz val="9"/>
        <rFont val="Arial Narrow"/>
        <family val="2"/>
      </rPr>
      <t xml:space="preserve">
</t>
    </r>
  </si>
  <si>
    <r>
      <t xml:space="preserve">
Indicator
</t>
    </r>
    <r>
      <rPr>
        <b/>
        <sz val="12"/>
        <rFont val="Arial Narrow"/>
        <family val="2"/>
      </rPr>
      <t>Children progress by at least one step on the continuum for objective 8a  Comprehends language.</t>
    </r>
    <r>
      <rPr>
        <sz val="9"/>
        <rFont val="Arial Narrow"/>
        <family val="2"/>
      </rPr>
      <t xml:space="preserve">
</t>
    </r>
  </si>
  <si>
    <r>
      <t xml:space="preserve">
Indicator
</t>
    </r>
    <r>
      <rPr>
        <b/>
        <sz val="12"/>
        <rFont val="Arial Narrow"/>
        <family val="2"/>
      </rPr>
      <t>Children progress by at least one step on the continuum for objective 8b  Follows directions.</t>
    </r>
    <r>
      <rPr>
        <sz val="9"/>
        <rFont val="Arial Narrow"/>
        <family val="2"/>
      </rPr>
      <t xml:space="preserve">
</t>
    </r>
  </si>
  <si>
    <r>
      <t xml:space="preserve">
Creative Curriculum Languagel Development
Objective 9
</t>
    </r>
    <r>
      <rPr>
        <b/>
        <sz val="12"/>
        <rFont val="Arial Narrow"/>
        <family val="2"/>
      </rPr>
      <t>Uses language to express thoughts and needs</t>
    </r>
    <r>
      <rPr>
        <sz val="9"/>
        <rFont val="Arial Narrow"/>
        <family val="2"/>
      </rPr>
      <t xml:space="preserve">
</t>
    </r>
  </si>
  <si>
    <r>
      <t xml:space="preserve">
Indicator
</t>
    </r>
    <r>
      <rPr>
        <b/>
        <sz val="12"/>
        <rFont val="Arial Narrow"/>
        <family val="2"/>
      </rPr>
      <t>Children progress by at least one step on the continuum for objective 9a Uses an expanding expressive vocabulary.</t>
    </r>
    <r>
      <rPr>
        <sz val="9"/>
        <rFont val="Arial Narrow"/>
        <family val="2"/>
      </rPr>
      <t xml:space="preserve">
</t>
    </r>
  </si>
  <si>
    <r>
      <t xml:space="preserve">
Creative Curriculum Languagel Development
Objective 10
</t>
    </r>
    <r>
      <rPr>
        <b/>
        <sz val="12"/>
        <rFont val="Arial Narrow"/>
        <family val="2"/>
      </rPr>
      <t>Uses appropriate conversational and other communication skills</t>
    </r>
    <r>
      <rPr>
        <sz val="9"/>
        <rFont val="Arial Narrow"/>
        <family val="2"/>
      </rPr>
      <t xml:space="preserve">
</t>
    </r>
  </si>
  <si>
    <r>
      <t xml:space="preserve">
Indicator
</t>
    </r>
    <r>
      <rPr>
        <b/>
        <sz val="12"/>
        <rFont val="Arial Narrow"/>
        <family val="2"/>
      </rPr>
      <t>Children progress by at least one step on the continuum for objective 10a Engages in conversations.</t>
    </r>
    <r>
      <rPr>
        <sz val="9"/>
        <rFont val="Arial Narrow"/>
        <family val="2"/>
      </rPr>
      <t xml:space="preserve">
</t>
    </r>
  </si>
  <si>
    <r>
      <t xml:space="preserve">
Indicator
</t>
    </r>
    <r>
      <rPr>
        <b/>
        <sz val="12"/>
        <rFont val="Arial Narrow"/>
        <family val="2"/>
      </rPr>
      <t>Children progress by at least one step on the continuum for objective 10b  Uses social rules of language.</t>
    </r>
    <r>
      <rPr>
        <sz val="9"/>
        <rFont val="Arial Narrow"/>
        <family val="2"/>
      </rPr>
      <t xml:space="preserve">
</t>
    </r>
  </si>
  <si>
    <r>
      <t xml:space="preserve">
Creative Curriculum Cognitive Development
Objective 11
</t>
    </r>
    <r>
      <rPr>
        <b/>
        <sz val="12"/>
        <rFont val="Arial Narrow"/>
        <family val="2"/>
      </rPr>
      <t>Demonstrate positive approaches to learning.</t>
    </r>
    <r>
      <rPr>
        <sz val="9"/>
        <rFont val="Arial Narrow"/>
        <family val="2"/>
      </rPr>
      <t xml:space="preserve">
</t>
    </r>
  </si>
  <si>
    <r>
      <t xml:space="preserve">
Indicator
</t>
    </r>
    <r>
      <rPr>
        <b/>
        <sz val="12"/>
        <rFont val="Arial Narrow"/>
        <family val="2"/>
      </rPr>
      <t>Children progress by at least one step on the continuum for objective 11 a Attends and engages.</t>
    </r>
    <r>
      <rPr>
        <sz val="9"/>
        <rFont val="Arial Narrow"/>
        <family val="2"/>
      </rPr>
      <t xml:space="preserve">
</t>
    </r>
  </si>
  <si>
    <r>
      <t xml:space="preserve">
Indicator
</t>
    </r>
    <r>
      <rPr>
        <b/>
        <sz val="12"/>
        <rFont val="Arial Narrow"/>
        <family val="2"/>
      </rPr>
      <t>Children progress by at least one step on the continuum for objective 11b  Persist .</t>
    </r>
    <r>
      <rPr>
        <sz val="9"/>
        <rFont val="Arial Narrow"/>
        <family val="2"/>
      </rPr>
      <t xml:space="preserve">
</t>
    </r>
  </si>
  <si>
    <r>
      <t xml:space="preserve">
Indicator
</t>
    </r>
    <r>
      <rPr>
        <b/>
        <sz val="12"/>
        <rFont val="Arial Narrow"/>
        <family val="2"/>
      </rPr>
      <t>Children progress by at least one step on the continuum for objective 11d Shows curiosity and motivation.</t>
    </r>
    <r>
      <rPr>
        <sz val="9"/>
        <rFont val="Arial Narrow"/>
        <family val="2"/>
      </rPr>
      <t xml:space="preserve">
</t>
    </r>
  </si>
  <si>
    <r>
      <t xml:space="preserve">
Creative Curriculum Cognitive Development
Objective 13
</t>
    </r>
    <r>
      <rPr>
        <b/>
        <sz val="12"/>
        <rFont val="Arial Narrow"/>
        <family val="2"/>
      </rPr>
      <t>Uses classification skills.</t>
    </r>
    <r>
      <rPr>
        <sz val="9"/>
        <rFont val="Arial Narrow"/>
        <family val="2"/>
      </rPr>
      <t xml:space="preserve">
</t>
    </r>
  </si>
  <si>
    <r>
      <t xml:space="preserve">
Creative Curriculum Cognitive Development
Objective 14
</t>
    </r>
    <r>
      <rPr>
        <b/>
        <sz val="12"/>
        <rFont val="Arial Narrow"/>
        <family val="2"/>
      </rPr>
      <t>Uses symbols and images to represent something not present.</t>
    </r>
    <r>
      <rPr>
        <sz val="9"/>
        <rFont val="Arial Narrow"/>
        <family val="2"/>
      </rPr>
      <t xml:space="preserve">
</t>
    </r>
  </si>
  <si>
    <r>
      <t xml:space="preserve">
Indicator
</t>
    </r>
    <r>
      <rPr>
        <b/>
        <sz val="12"/>
        <rFont val="Arial Narrow"/>
        <family val="2"/>
      </rPr>
      <t>Children progress by at least one step on the continuum for objective 14b Engages in sociodramatic play.</t>
    </r>
    <r>
      <rPr>
        <sz val="9"/>
        <rFont val="Arial Narrow"/>
        <family val="2"/>
      </rPr>
      <t xml:space="preserve">
</t>
    </r>
  </si>
  <si>
    <r>
      <t xml:space="preserve">
Early Learning Program-Outcome
</t>
    </r>
    <r>
      <rPr>
        <b/>
        <sz val="12"/>
        <rFont val="Arial Narrow"/>
        <family val="2"/>
      </rPr>
      <t>Children progress in their LITERACY development.</t>
    </r>
    <r>
      <rPr>
        <sz val="9"/>
        <rFont val="Arial Narrow"/>
        <family val="2"/>
      </rPr>
      <t xml:space="preserve">
</t>
    </r>
  </si>
  <si>
    <r>
      <t xml:space="preserve">
Creative Curriculum Literacy Development
Objective 15
</t>
    </r>
    <r>
      <rPr>
        <b/>
        <sz val="12"/>
        <rFont val="Arial Narrow"/>
        <family val="2"/>
      </rPr>
      <t>Demonstrates phonological awareness.</t>
    </r>
    <r>
      <rPr>
        <sz val="9"/>
        <rFont val="Arial Narrow"/>
        <family val="2"/>
      </rPr>
      <t xml:space="preserve">
</t>
    </r>
  </si>
  <si>
    <r>
      <t xml:space="preserve">
Indicator
</t>
    </r>
    <r>
      <rPr>
        <b/>
        <sz val="12"/>
        <rFont val="Arial Narrow"/>
        <family val="2"/>
      </rPr>
      <t>Children progress by at least one step on the continuum for objective 13.</t>
    </r>
    <r>
      <rPr>
        <sz val="9"/>
        <rFont val="Arial Narrow"/>
        <family val="2"/>
      </rPr>
      <t xml:space="preserve">
</t>
    </r>
  </si>
  <si>
    <r>
      <t xml:space="preserve">
Creative Curriculum Literacy Development
Objective 16
</t>
    </r>
    <r>
      <rPr>
        <b/>
        <sz val="12"/>
        <rFont val="Arial Narrow"/>
        <family val="2"/>
      </rPr>
      <t>Demonstrate knowledge of the alphabet.</t>
    </r>
    <r>
      <rPr>
        <sz val="9"/>
        <rFont val="Arial Narrow"/>
        <family val="2"/>
      </rPr>
      <t xml:space="preserve">
</t>
    </r>
  </si>
  <si>
    <r>
      <t xml:space="preserve">
Indicator
</t>
    </r>
    <r>
      <rPr>
        <b/>
        <sz val="12"/>
        <rFont val="Arial Narrow"/>
        <family val="2"/>
      </rPr>
      <t>Children progress by at least one step on the continuum for objective 15a  Notices and discriminates rhyme.</t>
    </r>
    <r>
      <rPr>
        <sz val="9"/>
        <rFont val="Arial Narrow"/>
        <family val="2"/>
      </rPr>
      <t xml:space="preserve">
</t>
    </r>
  </si>
  <si>
    <r>
      <t xml:space="preserve">
Indicator
</t>
    </r>
    <r>
      <rPr>
        <b/>
        <sz val="12"/>
        <rFont val="Arial Narrow"/>
        <family val="2"/>
      </rPr>
      <t>Children progress by at least one step on the continuum for objective 16a Identifies and names letters.</t>
    </r>
    <r>
      <rPr>
        <sz val="9"/>
        <rFont val="Arial Narrow"/>
        <family val="2"/>
      </rPr>
      <t xml:space="preserve">
</t>
    </r>
  </si>
  <si>
    <r>
      <t xml:space="preserve">
Creative Curriculum Language Development
Objective 17
</t>
    </r>
    <r>
      <rPr>
        <b/>
        <sz val="12"/>
        <rFont val="Arial Narrow"/>
        <family val="2"/>
      </rPr>
      <t>Demonstrates knowledge of print and its uses.</t>
    </r>
    <r>
      <rPr>
        <sz val="9"/>
        <rFont val="Arial Narrow"/>
        <family val="2"/>
      </rPr>
      <t xml:space="preserve">
</t>
    </r>
  </si>
  <si>
    <r>
      <t xml:space="preserve">
Indicator
</t>
    </r>
    <r>
      <rPr>
        <b/>
        <sz val="12"/>
        <rFont val="Arial Narrow"/>
        <family val="2"/>
      </rPr>
      <t>Children progress by at least one step on the continuum for objective 17a Uses and appreciates books.</t>
    </r>
    <r>
      <rPr>
        <sz val="9"/>
        <rFont val="Arial Narrow"/>
        <family val="2"/>
      </rPr>
      <t xml:space="preserve">
</t>
    </r>
  </si>
  <si>
    <r>
      <t xml:space="preserve">
Early Learning Program-Outcome
</t>
    </r>
    <r>
      <rPr>
        <b/>
        <sz val="12"/>
        <rFont val="Arial Narrow"/>
        <family val="2"/>
      </rPr>
      <t>Children progress in their MATHEMATICS development.</t>
    </r>
    <r>
      <rPr>
        <sz val="9"/>
        <rFont val="Arial Narrow"/>
        <family val="2"/>
      </rPr>
      <t xml:space="preserve">
</t>
    </r>
  </si>
  <si>
    <r>
      <t xml:space="preserve">
Creative Curriculum Mathematics Development
Objective 20
</t>
    </r>
    <r>
      <rPr>
        <b/>
        <sz val="12"/>
        <rFont val="Arial Narrow"/>
        <family val="2"/>
      </rPr>
      <t>Uses number concepts and operations.</t>
    </r>
    <r>
      <rPr>
        <sz val="9"/>
        <rFont val="Arial Narrow"/>
        <family val="2"/>
      </rPr>
      <t xml:space="preserve">
</t>
    </r>
  </si>
  <si>
    <r>
      <t xml:space="preserve">
Indicator
</t>
    </r>
    <r>
      <rPr>
        <b/>
        <sz val="12"/>
        <rFont val="Arial Narrow"/>
        <family val="2"/>
      </rPr>
      <t>Children progress by at least one step on the continuum for objective 20a Counts.</t>
    </r>
    <r>
      <rPr>
        <sz val="9"/>
        <rFont val="Arial Narrow"/>
        <family val="2"/>
      </rPr>
      <t xml:space="preserve">
</t>
    </r>
  </si>
  <si>
    <r>
      <t xml:space="preserve">
Creative Curriculum Language Development
Objective 21
</t>
    </r>
    <r>
      <rPr>
        <b/>
        <sz val="12"/>
        <rFont val="Arial Narrow"/>
        <family val="2"/>
      </rPr>
      <t>Explores and describes spatial relationships and shapes.</t>
    </r>
    <r>
      <rPr>
        <sz val="9"/>
        <rFont val="Arial Narrow"/>
        <family val="2"/>
      </rPr>
      <t xml:space="preserve">
</t>
    </r>
  </si>
  <si>
    <r>
      <t xml:space="preserve">
Indicator
</t>
    </r>
    <r>
      <rPr>
        <b/>
        <sz val="12"/>
        <rFont val="Arial Narrow"/>
        <family val="2"/>
      </rPr>
      <t>Children progress by at least one step on the continuum for objective 21b  Understands shapes .</t>
    </r>
    <r>
      <rPr>
        <sz val="9"/>
        <rFont val="Arial Narrow"/>
        <family val="2"/>
      </rPr>
      <t xml:space="preserve">
</t>
    </r>
  </si>
  <si>
    <r>
      <t xml:space="preserve">
Creative Curriculum Language Development
Objective 22
</t>
    </r>
    <r>
      <rPr>
        <b/>
        <sz val="12"/>
        <rFont val="Arial Narrow"/>
        <family val="2"/>
      </rPr>
      <t>Comperes and measures.</t>
    </r>
    <r>
      <rPr>
        <sz val="9"/>
        <rFont val="Arial Narrow"/>
        <family val="2"/>
      </rPr>
      <t xml:space="preserve">
</t>
    </r>
  </si>
  <si>
    <r>
      <t xml:space="preserve">
Early Learning Program-Outcome Indicator
</t>
    </r>
    <r>
      <rPr>
        <b/>
        <sz val="12"/>
        <rFont val="Arial Narrow"/>
        <family val="2"/>
      </rPr>
      <t>Children progress to higher developmental levels in at least 3 of the 6 social/emotional developmental objectives tracked from the Creative Curriculum</t>
    </r>
    <r>
      <rPr>
        <sz val="9"/>
        <rFont val="Arial Narrow"/>
        <family val="2"/>
      </rPr>
      <t xml:space="preserve">
</t>
    </r>
  </si>
  <si>
    <r>
      <t xml:space="preserve">
Early Learning Program-Outcome Indicator
</t>
    </r>
    <r>
      <rPr>
        <b/>
        <sz val="12"/>
        <rFont val="Arial Narrow"/>
        <family val="2"/>
      </rPr>
      <t>Children progress to higher developmental levels in at least 2 of the 3 physical developmental objectives tracked from the Creative Curriculum</t>
    </r>
    <r>
      <rPr>
        <sz val="9"/>
        <rFont val="Arial Narrow"/>
        <family val="2"/>
      </rPr>
      <t xml:space="preserve">
</t>
    </r>
  </si>
  <si>
    <r>
      <t xml:space="preserve">
Early Learning Program-Outcome Indicator
</t>
    </r>
    <r>
      <rPr>
        <b/>
        <sz val="12"/>
        <rFont val="Arial Narrow"/>
        <family val="2"/>
      </rPr>
      <t>Children progress to higher developmental levels in at least 2 of the 5 language developmental objectives tracked from the Creative Curriculum</t>
    </r>
    <r>
      <rPr>
        <sz val="9"/>
        <rFont val="Arial Narrow"/>
        <family val="2"/>
      </rPr>
      <t xml:space="preserve">
</t>
    </r>
  </si>
  <si>
    <r>
      <t xml:space="preserve">
Early Learning Program-Outcome Indicator
</t>
    </r>
    <r>
      <rPr>
        <b/>
        <sz val="12"/>
        <rFont val="Arial Narrow"/>
        <family val="2"/>
      </rPr>
      <t>Children progress to higher developmental levels in at least 2 of the 5 cognitivedevelopmental objectives tracked from the Creative Curriculum</t>
    </r>
    <r>
      <rPr>
        <sz val="9"/>
        <rFont val="Arial Narrow"/>
        <family val="2"/>
      </rPr>
      <t xml:space="preserve">
</t>
    </r>
  </si>
  <si>
    <r>
      <t xml:space="preserve">
Early Learning Program-Outcome Indicator
</t>
    </r>
    <r>
      <rPr>
        <b/>
        <sz val="12"/>
        <rFont val="Arial Narrow"/>
        <family val="2"/>
      </rPr>
      <t>Children progress to higher developmental levels in at least 2 of the 3 literacy developmental objectives tracked from the Creative Curriculum</t>
    </r>
    <r>
      <rPr>
        <sz val="9"/>
        <rFont val="Arial Narrow"/>
        <family val="2"/>
      </rPr>
      <t xml:space="preserve">
</t>
    </r>
  </si>
  <si>
    <r>
      <t xml:space="preserve">
Early Learning Program-Outcome Indicator
</t>
    </r>
    <r>
      <rPr>
        <b/>
        <sz val="12"/>
        <rFont val="Arial Narrow"/>
        <family val="2"/>
      </rPr>
      <t>Children progress to higher developmental levels in at least 2 of the 3 mathematics developmental objectives tracked from the Creative Curriculum</t>
    </r>
    <r>
      <rPr>
        <sz val="9"/>
        <rFont val="Arial Narrow"/>
        <family val="2"/>
      </rPr>
      <t xml:space="preserve">
</t>
    </r>
  </si>
  <si>
    <t xml:space="preserve">
Jan-Dec 2014</t>
  </si>
  <si>
    <r>
      <t xml:space="preserve">
</t>
    </r>
    <r>
      <rPr>
        <b/>
        <sz val="12"/>
        <rFont val="Arial Narrow"/>
        <family val="2"/>
      </rPr>
      <t>The Early Learning Program (ELP) data is presented for 2014.</t>
    </r>
    <r>
      <rPr>
        <sz val="9"/>
        <rFont val="Arial Narrow"/>
        <family val="2"/>
      </rPr>
      <t xml:space="preserve">
</t>
    </r>
  </si>
  <si>
    <t>WINTER Quarter 2014</t>
  </si>
  <si>
    <t>SPRING Quarter 2014</t>
  </si>
  <si>
    <t>FALL Quarter 2014</t>
  </si>
  <si>
    <t>SUMMER Quarter 2014</t>
  </si>
  <si>
    <r>
      <t xml:space="preserve">
Creative Curriculum Cognitive Development
Objective 12
</t>
    </r>
    <r>
      <rPr>
        <b/>
        <sz val="12"/>
        <rFont val="Arial Narrow"/>
        <family val="2"/>
      </rPr>
      <t>Remembers and connects experiences.</t>
    </r>
    <r>
      <rPr>
        <sz val="9"/>
        <rFont val="Arial Narrow"/>
        <family val="2"/>
      </rPr>
      <t xml:space="preserve">
</t>
    </r>
  </si>
  <si>
    <r>
      <t xml:space="preserve">
Indicator
</t>
    </r>
    <r>
      <rPr>
        <b/>
        <sz val="12"/>
        <rFont val="Arial Narrow"/>
        <family val="2"/>
      </rPr>
      <t>Children progress by at least one step on the continuum for objective 12-b Makes connections.</t>
    </r>
    <r>
      <rPr>
        <sz val="9"/>
        <rFont val="Arial Narrow"/>
        <family val="2"/>
      </rPr>
      <t xml:space="preserve">
</t>
    </r>
  </si>
  <si>
    <r>
      <t xml:space="preserve">
Indicator
</t>
    </r>
    <r>
      <rPr>
        <b/>
        <sz val="12"/>
        <rFont val="Arial Narrow"/>
        <family val="2"/>
      </rPr>
      <t>Children progress by at least one step on the continuum for objective 14a Thinks symbolically.</t>
    </r>
    <r>
      <rPr>
        <sz val="9"/>
        <rFont val="Arial Narrow"/>
        <family val="2"/>
      </rPr>
      <t xml:space="preserve">
</t>
    </r>
  </si>
  <si>
    <r>
      <t xml:space="preserve">
Creative Curriculum Cognitive Development
Objective 14</t>
    </r>
    <r>
      <rPr>
        <sz val="9"/>
        <rFont val="Arial Narrow"/>
        <family val="2"/>
      </rPr>
      <t xml:space="preserve">
</t>
    </r>
  </si>
  <si>
    <t>Jan- Dec 2014</t>
  </si>
  <si>
    <t xml:space="preserve">
Early Learning Program-Outcome Indicator
Children progress to higher developmental levels in at least 3 of the 6 social/emotional developmental objectives tracked from the Creative Curriculum
</t>
  </si>
  <si>
    <t xml:space="preserve">
Early Learning Program-Outcome Indicator
Children progress to higher developmental levels in at least 2 of the 3 physical developmental objectives tracked from the Creative Curriculum
</t>
  </si>
  <si>
    <t xml:space="preserve">
Early Learning Program-Outcome Indicator
Children progress to higher developmental levels in at least 2 of the 5 language developmental objectives tracked from the Creative Curriculum
</t>
  </si>
  <si>
    <t xml:space="preserve">
Early Learning Program-Outcome Indicator
Children progress to higher developmental levels in at least 2 of the 3 literacy developmental objectives tracked from the Creative Curriculum
</t>
  </si>
  <si>
    <t xml:space="preserve">
Early Learning Program-Outcome Indicator
Children progress to higher developmental levels in at least 2 of the 3 mathematics developmental objectives tracked from the Creative Curriculum
</t>
  </si>
  <si>
    <t xml:space="preserve">
SOCIAL/EMOTIONAL
</t>
  </si>
  <si>
    <t>PHYSICAL</t>
  </si>
  <si>
    <t>LANGUAGE</t>
  </si>
  <si>
    <t>COGNITIVE</t>
  </si>
  <si>
    <t>LITERACY</t>
  </si>
  <si>
    <t xml:space="preserve">
MATHEMATICS</t>
  </si>
  <si>
    <t xml:space="preserve">
8 students took the Driver's Education class and were evaluated</t>
  </si>
  <si>
    <t xml:space="preserve">
236 students took the Citizenship Education class and were evaluated, some attended more than one quarter</t>
  </si>
  <si>
    <t>236 students took the Citizenship Education class and were evaluated</t>
  </si>
  <si>
    <t xml:space="preserve">223 students took the ESL Class over 3 quarters.
101  total evaluations completed as some students took more than 1 quarter.
</t>
  </si>
  <si>
    <t xml:space="preserve">223  students took the ESL Class over 3 quarters. 101 total evaluations completed as some students took more than 1 quarter.
</t>
  </si>
  <si>
    <t xml:space="preserve">223 students took the ESL Class over 3 quarters.
101 total evaluations completed as some students took more than 1 quarter.
</t>
  </si>
  <si>
    <r>
      <t xml:space="preserve">
Early Learning Program-Outcome Indicator
</t>
    </r>
    <r>
      <rPr>
        <b/>
        <sz val="12"/>
        <rFont val="Arial Narrow"/>
        <family val="2"/>
      </rPr>
      <t>Children progress to higher developmental levels in at least 2 of the 7 cognitivedevelopmental objectives tracked from the Creative Curriculum</t>
    </r>
    <r>
      <rPr>
        <sz val="9"/>
        <rFont val="Arial Narrow"/>
        <family val="2"/>
      </rPr>
      <t xml:space="preserve">
</t>
    </r>
  </si>
  <si>
    <t xml:space="preserve">
Early Learning Program-Outcome Indicator
Children progress to higher developmental levels in at least 2 of the 7 cognitivedevelopmental objectives tracked from the Creative Curriculum
</t>
  </si>
  <si>
    <t xml:space="preserve">
55 students took the Computer Education class and were evaluated, some students took more than 1 quarter.</t>
  </si>
  <si>
    <t xml:space="preserve">
55 students took the Computer Education class and were evaluated, some students took more than 1 quarter.
</t>
  </si>
  <si>
    <t>Winter, Spring, Summer &amp;
Fall quarter 2014</t>
  </si>
  <si>
    <r>
      <t xml:space="preserve">
</t>
    </r>
    <r>
      <rPr>
        <b/>
        <sz val="12"/>
        <rFont val="Arial Narrow"/>
        <family val="2"/>
      </rPr>
      <t>See the ELP worksheets for the outcome data for Winter, Spring, summer and Fall quarter data.</t>
    </r>
  </si>
  <si>
    <t xml:space="preserve">
37 students took the Pre-GED Education class and were evaluated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</si>
</sst>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1"/>
      <color theme="1"/>
      <name val="Calibri"/>
      <family val="2"/>
      <scheme val="minor"/>
    </font>
    <font>
      <sz val="11"/>
      <color theme="1"/>
      <name val="Calibri"/>
      <family val="2"/>
      <scheme val="minor"/>
    </font>
    <font>
      <sz val="9"/>
      <name val="Arial Narrow"/>
      <family val="2"/>
    </font>
    <font>
      <b/>
      <sz val="9"/>
      <name val="Arial Narrow"/>
      <family val="2"/>
    </font>
    <font>
      <b/>
      <sz val="10"/>
      <name val="Arial"/>
      <family val="2"/>
    </font>
    <font>
      <b/>
      <sz val="12"/>
      <name val="Arial Narrow"/>
      <family val="2"/>
    </font>
    <font>
      <b/>
      <sz val="10"/>
      <name val="Arial Narrow"/>
      <family val="2"/>
    </font>
    <font>
      <b/>
      <sz val="12"/>
      <color rgb="FFFF0000"/>
      <name val="Arial Narrow"/>
      <family val="2"/>
    </font>
    <font>
      <sz val="16"/>
      <name val="Arial"/>
      <family val="2"/>
    </font>
    <font>
      <sz val="1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28A42B"/>
        <bgColor indexed="64"/>
      </patternFill>
    </fill>
    <fill>
      <patternFill patternType="solid">
        <fgColor rgb="FFFFFF00"/>
        <bgColor indexed="64"/>
      </patternFill>
    </fill>
    <fill>
      <patternFill patternType="solid">
        <fgColor rgb="FFFFC000"/>
        <bgColor indexed="64"/>
      </patternFill>
    </fill>
  </fills>
  <borders count="9">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cellStyleXfs>
  <cellXfs count="95">
    <xf numFmtId="0" fontId="0" fillId="0" borderId="0" xfId="0"/>
    <xf numFmtId="0" fontId="3" fillId="0"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Fill="1"/>
    <xf numFmtId="0" fontId="0" fillId="0" borderId="0" xfId="0" applyFill="1" applyAlignment="1">
      <alignment horizontal="center"/>
    </xf>
    <xf numFmtId="0" fontId="5" fillId="0" borderId="0" xfId="0" applyFont="1" applyFill="1" applyAlignment="1"/>
    <xf numFmtId="0" fontId="5"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3" fillId="0" borderId="2" xfId="0" applyFont="1" applyFill="1" applyBorder="1" applyAlignment="1">
      <alignment horizontal="left" vertical="top" wrapText="1"/>
    </xf>
    <xf numFmtId="0" fontId="0" fillId="0" borderId="0" xfId="0" applyFill="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9" fillId="2" borderId="0" xfId="0" applyFont="1" applyFill="1" applyAlignment="1">
      <alignment horizontal="center" vertical="center" wrapText="1"/>
    </xf>
    <xf numFmtId="0" fontId="3" fillId="2" borderId="2" xfId="0" applyFont="1" applyFill="1" applyBorder="1" applyAlignment="1">
      <alignment horizontal="left" vertical="top" wrapText="1"/>
    </xf>
    <xf numFmtId="0" fontId="7"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0" fillId="2" borderId="0" xfId="0" applyFill="1" applyAlignment="1">
      <alignment horizontal="left" vertical="top" wrapText="1"/>
    </xf>
    <xf numFmtId="0" fontId="9" fillId="3" borderId="0" xfId="0" applyFont="1" applyFill="1" applyAlignment="1">
      <alignment horizontal="center" vertical="center" wrapText="1"/>
    </xf>
    <xf numFmtId="0" fontId="3" fillId="3"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6" fillId="3" borderId="6" xfId="0" applyFont="1" applyFill="1" applyBorder="1" applyAlignment="1">
      <alignment horizontal="center" vertical="top" wrapText="1"/>
    </xf>
    <xf numFmtId="0" fontId="0" fillId="3" borderId="0" xfId="0" applyFill="1" applyAlignment="1">
      <alignment horizontal="left" vertical="top" wrapText="1"/>
    </xf>
    <xf numFmtId="0" fontId="3" fillId="0" borderId="2" xfId="1" applyFont="1" applyFill="1" applyBorder="1" applyAlignment="1">
      <alignment horizontal="left" wrapText="1"/>
    </xf>
    <xf numFmtId="0" fontId="3" fillId="0" borderId="1" xfId="1" applyFont="1" applyFill="1" applyBorder="1" applyAlignment="1">
      <alignment horizontal="center" wrapText="1"/>
    </xf>
    <xf numFmtId="0" fontId="3" fillId="4" borderId="1" xfId="1" applyFont="1" applyFill="1" applyBorder="1" applyAlignment="1">
      <alignment horizontal="center" wrapText="1"/>
    </xf>
    <xf numFmtId="0" fontId="3" fillId="0" borderId="2" xfId="1" applyFont="1" applyFill="1" applyBorder="1" applyAlignment="1">
      <alignment horizontal="center" wrapText="1"/>
    </xf>
    <xf numFmtId="0" fontId="2" fillId="0" borderId="0" xfId="1" applyAlignment="1"/>
    <xf numFmtId="0" fontId="2" fillId="0" borderId="0" xfId="1"/>
    <xf numFmtId="0" fontId="3" fillId="0" borderId="2" xfId="1" applyFont="1" applyFill="1" applyBorder="1" applyAlignment="1">
      <alignment horizontal="left" vertical="top" wrapText="1"/>
    </xf>
    <xf numFmtId="0" fontId="2" fillId="4" borderId="0" xfId="1" applyFill="1" applyAlignment="1">
      <alignment horizontal="center"/>
    </xf>
    <xf numFmtId="0" fontId="10" fillId="0" borderId="0" xfId="1" applyFont="1"/>
    <xf numFmtId="0" fontId="5" fillId="0" borderId="0" xfId="0" applyFont="1" applyFill="1" applyAlignment="1">
      <alignment horizontal="left"/>
    </xf>
    <xf numFmtId="0" fontId="3" fillId="0" borderId="2" xfId="0" applyFont="1" applyFill="1" applyBorder="1" applyAlignment="1">
      <alignment horizontal="center" vertical="top" wrapText="1"/>
    </xf>
    <xf numFmtId="0" fontId="5" fillId="0" borderId="0" xfId="0" applyFont="1" applyFill="1" applyAlignment="1">
      <alignment horizontal="left"/>
    </xf>
    <xf numFmtId="0" fontId="3" fillId="0" borderId="6" xfId="1" applyFont="1" applyFill="1" applyBorder="1" applyAlignment="1">
      <alignment horizontal="left" vertical="top" wrapText="1"/>
    </xf>
    <xf numFmtId="0" fontId="7" fillId="0" borderId="2" xfId="1" applyFont="1" applyFill="1" applyBorder="1" applyAlignment="1">
      <alignment horizontal="center" vertical="center" wrapText="1"/>
    </xf>
    <xf numFmtId="0" fontId="3" fillId="5" borderId="2" xfId="1" applyFont="1" applyFill="1" applyBorder="1" applyAlignment="1">
      <alignment horizontal="left" vertical="top" wrapText="1"/>
    </xf>
    <xf numFmtId="0" fontId="7" fillId="5" borderId="2" xfId="1" applyFont="1" applyFill="1" applyBorder="1" applyAlignment="1">
      <alignment horizontal="center" vertical="top" wrapText="1"/>
    </xf>
    <xf numFmtId="0" fontId="3" fillId="6" borderId="2" xfId="1" applyFont="1" applyFill="1" applyBorder="1" applyAlignment="1">
      <alignment horizontal="left" vertical="top" wrapText="1"/>
    </xf>
    <xf numFmtId="0" fontId="7" fillId="6" borderId="2" xfId="1" applyFont="1" applyFill="1" applyBorder="1" applyAlignment="1">
      <alignment horizontal="center" vertical="top" wrapText="1"/>
    </xf>
    <xf numFmtId="0" fontId="3" fillId="7" borderId="2" xfId="1" applyFont="1" applyFill="1" applyBorder="1" applyAlignment="1">
      <alignment horizontal="left" vertical="top" wrapText="1"/>
    </xf>
    <xf numFmtId="0" fontId="7" fillId="7" borderId="2" xfId="1" applyFont="1" applyFill="1" applyBorder="1" applyAlignment="1">
      <alignment horizontal="center" vertical="top" wrapText="1"/>
    </xf>
    <xf numFmtId="0" fontId="3" fillId="8" borderId="2" xfId="1" applyFont="1" applyFill="1" applyBorder="1" applyAlignment="1">
      <alignment horizontal="left" vertical="top" wrapText="1"/>
    </xf>
    <xf numFmtId="0" fontId="7" fillId="8" borderId="2" xfId="1" applyFont="1" applyFill="1" applyBorder="1" applyAlignment="1">
      <alignment horizontal="center" vertical="top" wrapText="1"/>
    </xf>
    <xf numFmtId="0" fontId="3" fillId="9" borderId="2" xfId="1" applyFont="1" applyFill="1" applyBorder="1" applyAlignment="1">
      <alignment horizontal="left" vertical="top" wrapText="1"/>
    </xf>
    <xf numFmtId="0" fontId="7" fillId="9" borderId="2" xfId="1" applyFont="1" applyFill="1" applyBorder="1" applyAlignment="1">
      <alignment horizontal="center" vertical="top" wrapText="1"/>
    </xf>
    <xf numFmtId="0" fontId="3" fillId="10" borderId="2" xfId="1" applyFont="1" applyFill="1" applyBorder="1" applyAlignment="1">
      <alignment horizontal="left" vertical="top" wrapText="1"/>
    </xf>
    <xf numFmtId="0" fontId="7" fillId="10" borderId="2" xfId="1" applyFont="1" applyFill="1" applyBorder="1" applyAlignment="1">
      <alignment horizontal="center" vertical="top" wrapText="1"/>
    </xf>
    <xf numFmtId="0" fontId="7" fillId="0" borderId="6" xfId="1" applyFont="1" applyFill="1" applyBorder="1" applyAlignment="1">
      <alignment horizontal="center" vertical="center" wrapText="1"/>
    </xf>
    <xf numFmtId="0" fontId="6" fillId="4" borderId="6" xfId="1" applyFont="1" applyFill="1" applyBorder="1" applyAlignment="1">
      <alignment horizontal="center" vertical="center" wrapText="1"/>
    </xf>
    <xf numFmtId="9" fontId="6" fillId="4" borderId="6" xfId="1" applyNumberFormat="1" applyFont="1" applyFill="1" applyBorder="1" applyAlignment="1">
      <alignment horizontal="center" vertical="center" wrapText="1"/>
    </xf>
    <xf numFmtId="0" fontId="7" fillId="6" borderId="2" xfId="1" applyFont="1" applyFill="1" applyBorder="1" applyAlignment="1">
      <alignment horizontal="center" vertical="center" wrapText="1"/>
    </xf>
    <xf numFmtId="0" fontId="6" fillId="6" borderId="6" xfId="1" applyFont="1" applyFill="1" applyBorder="1" applyAlignment="1">
      <alignment horizontal="center" vertical="center" wrapText="1"/>
    </xf>
    <xf numFmtId="9" fontId="6" fillId="6" borderId="6" xfId="1" applyNumberFormat="1" applyFont="1" applyFill="1" applyBorder="1" applyAlignment="1">
      <alignment horizontal="center" vertical="center" wrapText="1"/>
    </xf>
    <xf numFmtId="0" fontId="7" fillId="5" borderId="2" xfId="1" applyFont="1" applyFill="1" applyBorder="1" applyAlignment="1">
      <alignment horizontal="center" vertical="center" wrapText="1"/>
    </xf>
    <xf numFmtId="0" fontId="6" fillId="5" borderId="6" xfId="1" applyFont="1" applyFill="1" applyBorder="1" applyAlignment="1">
      <alignment horizontal="center" vertical="center" wrapText="1"/>
    </xf>
    <xf numFmtId="9" fontId="6" fillId="5" borderId="6" xfId="1" applyNumberFormat="1" applyFont="1" applyFill="1" applyBorder="1" applyAlignment="1">
      <alignment horizontal="center" vertical="center" wrapText="1"/>
    </xf>
    <xf numFmtId="0" fontId="7" fillId="7" borderId="2" xfId="1" applyFont="1" applyFill="1" applyBorder="1" applyAlignment="1">
      <alignment horizontal="center" vertical="center" wrapText="1"/>
    </xf>
    <xf numFmtId="0" fontId="6" fillId="7" borderId="6" xfId="1" applyFont="1" applyFill="1" applyBorder="1" applyAlignment="1">
      <alignment horizontal="center" vertical="center" wrapText="1"/>
    </xf>
    <xf numFmtId="9" fontId="6" fillId="7" borderId="6" xfId="1" applyNumberFormat="1" applyFont="1" applyFill="1" applyBorder="1" applyAlignment="1">
      <alignment horizontal="center" vertical="center" wrapText="1"/>
    </xf>
    <xf numFmtId="0" fontId="7" fillId="8" borderId="2" xfId="1" applyFont="1" applyFill="1" applyBorder="1" applyAlignment="1">
      <alignment horizontal="center" vertical="center" wrapText="1"/>
    </xf>
    <xf numFmtId="0" fontId="6" fillId="8" borderId="6" xfId="1" applyFont="1" applyFill="1" applyBorder="1" applyAlignment="1">
      <alignment horizontal="center" vertical="center" wrapText="1"/>
    </xf>
    <xf numFmtId="9" fontId="6" fillId="8" borderId="6" xfId="1" applyNumberFormat="1" applyFont="1" applyFill="1" applyBorder="1" applyAlignment="1">
      <alignment horizontal="center" vertical="center" wrapText="1"/>
    </xf>
    <xf numFmtId="0" fontId="7" fillId="9" borderId="2" xfId="1" applyFont="1" applyFill="1" applyBorder="1" applyAlignment="1">
      <alignment horizontal="center" vertical="center" wrapText="1"/>
    </xf>
    <xf numFmtId="0" fontId="6" fillId="9" borderId="6" xfId="1" applyFont="1" applyFill="1" applyBorder="1" applyAlignment="1">
      <alignment horizontal="center" vertical="center" wrapText="1"/>
    </xf>
    <xf numFmtId="9" fontId="6" fillId="9" borderId="6" xfId="1" applyNumberFormat="1" applyFont="1" applyFill="1" applyBorder="1" applyAlignment="1">
      <alignment horizontal="center" vertical="center" wrapText="1"/>
    </xf>
    <xf numFmtId="0" fontId="7" fillId="10" borderId="2" xfId="1" applyFont="1" applyFill="1" applyBorder="1" applyAlignment="1">
      <alignment horizontal="center" vertical="center" wrapText="1"/>
    </xf>
    <xf numFmtId="0" fontId="6" fillId="10" borderId="6" xfId="1" applyFont="1" applyFill="1" applyBorder="1" applyAlignment="1">
      <alignment horizontal="center" vertical="center" wrapText="1"/>
    </xf>
    <xf numFmtId="9" fontId="6" fillId="10" borderId="6" xfId="1"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9" fontId="6" fillId="2" borderId="6" xfId="0" applyNumberFormat="1" applyFont="1" applyFill="1" applyBorder="1" applyAlignment="1">
      <alignment horizontal="center" vertical="center" wrapText="1"/>
    </xf>
    <xf numFmtId="9" fontId="6" fillId="3" borderId="6" xfId="0" applyNumberFormat="1" applyFont="1" applyFill="1" applyBorder="1" applyAlignment="1">
      <alignment horizontal="center" vertical="center" wrapText="1"/>
    </xf>
    <xf numFmtId="9" fontId="8" fillId="3" borderId="6"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1" applyFont="1" applyAlignment="1"/>
    <xf numFmtId="1" fontId="2" fillId="0" borderId="0" xfId="1" applyNumberFormat="1"/>
    <xf numFmtId="0" fontId="3" fillId="10" borderId="6" xfId="1" applyFont="1" applyFill="1" applyBorder="1" applyAlignment="1">
      <alignment horizontal="left" vertical="top" wrapText="1"/>
    </xf>
    <xf numFmtId="0" fontId="7" fillId="10" borderId="6" xfId="1" applyFont="1" applyFill="1" applyBorder="1" applyAlignment="1">
      <alignment horizontal="center" vertical="center" wrapText="1"/>
    </xf>
    <xf numFmtId="0" fontId="3" fillId="3" borderId="6" xfId="0" applyFont="1" applyFill="1" applyBorder="1" applyAlignment="1">
      <alignment horizontal="left" vertical="top" wrapText="1"/>
    </xf>
    <xf numFmtId="0" fontId="7" fillId="3" borderId="6" xfId="0" applyFont="1" applyFill="1" applyBorder="1" applyAlignment="1">
      <alignment horizontal="left" vertical="top" wrapText="1"/>
    </xf>
    <xf numFmtId="0" fontId="4" fillId="3" borderId="6" xfId="0" applyFont="1" applyFill="1" applyBorder="1" applyAlignment="1">
      <alignment horizontal="left" vertical="top" wrapText="1"/>
    </xf>
    <xf numFmtId="0" fontId="0" fillId="0" borderId="0" xfId="0" applyFill="1" applyAlignment="1">
      <alignment horizontal="left" wrapText="1"/>
    </xf>
    <xf numFmtId="0" fontId="5" fillId="0" borderId="0" xfId="0" applyFont="1" applyFill="1" applyAlignment="1">
      <alignment horizontal="left"/>
    </xf>
    <xf numFmtId="0" fontId="3"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colors>
    <mruColors>
      <color rgb="FF28A42B"/>
      <color rgb="FF99CCFF"/>
      <color rgb="FFFF7C80"/>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28A42B"/>
              </a:solidFill>
            </c:spPr>
          </c:dPt>
          <c:dPt>
            <c:idx val="1"/>
            <c:invertIfNegative val="0"/>
            <c:bubble3D val="0"/>
            <c:spPr>
              <a:solidFill>
                <a:srgbClr val="00B0F0"/>
              </a:solidFill>
            </c:spPr>
          </c:dPt>
          <c:dPt>
            <c:idx val="2"/>
            <c:invertIfNegative val="0"/>
            <c:bubble3D val="0"/>
            <c:spPr>
              <a:solidFill>
                <a:srgbClr val="FF0000"/>
              </a:solidFill>
            </c:spPr>
          </c:dPt>
          <c:dPt>
            <c:idx val="3"/>
            <c:invertIfNegative val="0"/>
            <c:bubble3D val="0"/>
            <c:spPr>
              <a:solidFill>
                <a:schemeClr val="accent3">
                  <a:lumMod val="75000"/>
                </a:schemeClr>
              </a:solidFill>
            </c:spPr>
          </c:dPt>
          <c:dPt>
            <c:idx val="4"/>
            <c:invertIfNegative val="0"/>
            <c:bubble3D val="0"/>
            <c:spPr>
              <a:solidFill>
                <a:srgbClr val="FFFF00"/>
              </a:solidFill>
            </c:spPr>
          </c:dPt>
          <c:dPt>
            <c:idx val="5"/>
            <c:invertIfNegative val="0"/>
            <c:bubble3D val="0"/>
            <c:spPr>
              <a:solidFill>
                <a:srgbClr val="FFC000"/>
              </a:solidFill>
            </c:spPr>
          </c:dPt>
          <c:dLbls>
            <c:showLegendKey val="0"/>
            <c:showVal val="1"/>
            <c:showCatName val="0"/>
            <c:showSerName val="0"/>
            <c:showPercent val="0"/>
            <c:showBubbleSize val="0"/>
            <c:showLeaderLines val="0"/>
          </c:dLbls>
          <c:cat>
            <c:strRef>
              <c:f>'Total ELC 2014'!$A$40:$A$45</c:f>
              <c:strCache>
                <c:ptCount val="6"/>
                <c:pt idx="0">
                  <c:v>
SOCIAL/EMOTIONAL
</c:v>
                </c:pt>
                <c:pt idx="1">
                  <c:v>PHYSICAL</c:v>
                </c:pt>
                <c:pt idx="2">
                  <c:v>LANGUAGE</c:v>
                </c:pt>
                <c:pt idx="3">
                  <c:v>COGNITIVE</c:v>
                </c:pt>
                <c:pt idx="4">
                  <c:v>LITERACY</c:v>
                </c:pt>
                <c:pt idx="5">
                  <c:v>
MATHEMATICS</c:v>
                </c:pt>
              </c:strCache>
            </c:strRef>
          </c:cat>
          <c:val>
            <c:numRef>
              <c:f>'Total ELC 2014'!$F$40:$F$45</c:f>
              <c:numCache>
                <c:formatCode>0%</c:formatCode>
                <c:ptCount val="6"/>
                <c:pt idx="0">
                  <c:v>0.95238095238095233</c:v>
                </c:pt>
                <c:pt idx="1">
                  <c:v>0.84126984126984128</c:v>
                </c:pt>
                <c:pt idx="2">
                  <c:v>0.92063492063492058</c:v>
                </c:pt>
                <c:pt idx="3">
                  <c:v>0.90476190476190477</c:v>
                </c:pt>
                <c:pt idx="4">
                  <c:v>0.49206349206349204</c:v>
                </c:pt>
                <c:pt idx="5">
                  <c:v>0.53968253968253965</c:v>
                </c:pt>
              </c:numCache>
            </c:numRef>
          </c:val>
        </c:ser>
        <c:dLbls>
          <c:showLegendKey val="0"/>
          <c:showVal val="0"/>
          <c:showCatName val="0"/>
          <c:showSerName val="0"/>
          <c:showPercent val="0"/>
          <c:showBubbleSize val="0"/>
        </c:dLbls>
        <c:gapWidth val="150"/>
        <c:shape val="box"/>
        <c:axId val="74351104"/>
        <c:axId val="72530112"/>
        <c:axId val="0"/>
      </c:bar3DChart>
      <c:catAx>
        <c:axId val="74351104"/>
        <c:scaling>
          <c:orientation val="minMax"/>
        </c:scaling>
        <c:delete val="1"/>
        <c:axPos val="b"/>
        <c:majorTickMark val="out"/>
        <c:minorTickMark val="none"/>
        <c:tickLblPos val="nextTo"/>
        <c:crossAx val="72530112"/>
        <c:crosses val="autoZero"/>
        <c:auto val="1"/>
        <c:lblAlgn val="ctr"/>
        <c:lblOffset val="100"/>
        <c:noMultiLvlLbl val="0"/>
      </c:catAx>
      <c:valAx>
        <c:axId val="72530112"/>
        <c:scaling>
          <c:orientation val="minMax"/>
        </c:scaling>
        <c:delete val="0"/>
        <c:axPos val="l"/>
        <c:majorGridlines/>
        <c:numFmt formatCode="0%" sourceLinked="1"/>
        <c:majorTickMark val="out"/>
        <c:minorTickMark val="none"/>
        <c:tickLblPos val="nextTo"/>
        <c:crossAx val="74351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1274799</xdr:colOff>
      <xdr:row>47</xdr:row>
      <xdr:rowOff>1772</xdr:rowOff>
    </xdr:from>
    <xdr:to>
      <xdr:col>2</xdr:col>
      <xdr:colOff>408689</xdr:colOff>
      <xdr:row>61</xdr:row>
      <xdr:rowOff>108984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user%20files\Luz%20Monroy\United%20Way\2007\English%20Anali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endance sheet"/>
      <sheetName val="UW form-grph"/>
      <sheetName val="1st analisys"/>
    </sheetNames>
    <sheetDataSet>
      <sheetData sheetId="0">
        <row r="1">
          <cell r="A1" t="str">
            <v>No</v>
          </cell>
          <cell r="B1" t="str">
            <v>Date</v>
          </cell>
          <cell r="C1" t="str">
            <v>Code</v>
          </cell>
          <cell r="D1" t="str">
            <v>ClassRegistred</v>
          </cell>
          <cell r="E1" t="str">
            <v>Quarter</v>
          </cell>
          <cell r="F1" t="str">
            <v>Last Name</v>
          </cell>
          <cell r="G1" t="str">
            <v>First Name</v>
          </cell>
          <cell r="H1" t="str">
            <v>Leave early</v>
          </cell>
          <cell r="I1" t="str">
            <v>L-L</v>
          </cell>
          <cell r="J1" t="str">
            <v>P-L-L</v>
          </cell>
          <cell r="K1" t="str">
            <v>L-S</v>
          </cell>
          <cell r="L1" t="str">
            <v>P-L-S</v>
          </cell>
          <cell r="M1" t="str">
            <v>L-R</v>
          </cell>
          <cell r="N1" t="str">
            <v>P-L-R</v>
          </cell>
          <cell r="O1" t="str">
            <v>L-W</v>
          </cell>
          <cell r="P1" t="str">
            <v>P-L-W</v>
          </cell>
          <cell r="Q1" t="str">
            <v>ReleaseSingned</v>
          </cell>
        </row>
        <row r="2">
          <cell r="A2">
            <v>38</v>
          </cell>
          <cell r="B2">
            <v>39085</v>
          </cell>
          <cell r="C2" t="str">
            <v>SC5301</v>
          </cell>
          <cell r="D2" t="str">
            <v>ESL-B</v>
          </cell>
          <cell r="E2" t="str">
            <v>WINTER</v>
          </cell>
          <cell r="F2" t="str">
            <v>Sanchez</v>
          </cell>
          <cell r="G2" t="str">
            <v>Consuelo</v>
          </cell>
          <cell r="H2" t="str">
            <v>yes</v>
          </cell>
          <cell r="I2" t="str">
            <v>2</v>
          </cell>
          <cell r="J2" t="str">
            <v>A</v>
          </cell>
          <cell r="K2" t="str">
            <v>2</v>
          </cell>
          <cell r="L2" t="str">
            <v>A</v>
          </cell>
          <cell r="M2" t="str">
            <v>2</v>
          </cell>
          <cell r="N2" t="str">
            <v>A</v>
          </cell>
          <cell r="O2" t="str">
            <v>2</v>
          </cell>
          <cell r="P2" t="str">
            <v>A</v>
          </cell>
        </row>
        <row r="3">
          <cell r="A3">
            <v>35</v>
          </cell>
          <cell r="B3">
            <v>39085</v>
          </cell>
          <cell r="C3" t="str">
            <v>RO7509</v>
          </cell>
          <cell r="D3" t="str">
            <v>ESL-B</v>
          </cell>
          <cell r="E3" t="str">
            <v>WINTER</v>
          </cell>
          <cell r="F3" t="str">
            <v>Rodriguez</v>
          </cell>
          <cell r="G3" t="str">
            <v>Obdulia</v>
          </cell>
          <cell r="H3" t="str">
            <v>yes</v>
          </cell>
          <cell r="I3" t="str">
            <v>2</v>
          </cell>
          <cell r="J3" t="str">
            <v>P</v>
          </cell>
          <cell r="K3" t="str">
            <v>2</v>
          </cell>
          <cell r="L3" t="str">
            <v>P</v>
          </cell>
          <cell r="M3" t="str">
            <v>2</v>
          </cell>
          <cell r="N3" t="str">
            <v>P</v>
          </cell>
          <cell r="O3" t="str">
            <v>2</v>
          </cell>
          <cell r="P3" t="str">
            <v>P</v>
          </cell>
        </row>
        <row r="4">
          <cell r="A4">
            <v>12</v>
          </cell>
          <cell r="B4">
            <v>39085</v>
          </cell>
          <cell r="C4" t="str">
            <v>CB8402</v>
          </cell>
          <cell r="D4" t="str">
            <v>ESL-B</v>
          </cell>
          <cell r="E4" t="str">
            <v>WINTER</v>
          </cell>
          <cell r="F4" t="str">
            <v>Corona</v>
          </cell>
          <cell r="G4" t="str">
            <v>Beatriz</v>
          </cell>
          <cell r="H4" t="str">
            <v>yes</v>
          </cell>
          <cell r="I4" t="str">
            <v>2</v>
          </cell>
          <cell r="J4" t="str">
            <v>P</v>
          </cell>
          <cell r="K4" t="str">
            <v>2</v>
          </cell>
          <cell r="L4" t="str">
            <v>P</v>
          </cell>
          <cell r="M4" t="str">
            <v>4</v>
          </cell>
          <cell r="N4" t="str">
            <v>P</v>
          </cell>
          <cell r="O4" t="str">
            <v>2</v>
          </cell>
          <cell r="P4" t="str">
            <v>P</v>
          </cell>
        </row>
        <row r="5">
          <cell r="A5">
            <v>14</v>
          </cell>
          <cell r="B5">
            <v>39087</v>
          </cell>
          <cell r="C5" t="str">
            <v>CN6903</v>
          </cell>
          <cell r="D5" t="str">
            <v>ESL-B</v>
          </cell>
          <cell r="E5" t="str">
            <v>WINTER</v>
          </cell>
          <cell r="F5" t="str">
            <v>Cuellar</v>
          </cell>
          <cell r="G5" t="str">
            <v>Norma</v>
          </cell>
          <cell r="H5" t="str">
            <v>yes</v>
          </cell>
          <cell r="I5" t="str">
            <v>2</v>
          </cell>
          <cell r="J5" t="str">
            <v>P</v>
          </cell>
          <cell r="K5" t="str">
            <v>2</v>
          </cell>
          <cell r="L5" t="str">
            <v>P</v>
          </cell>
          <cell r="M5" t="str">
            <v>4</v>
          </cell>
          <cell r="N5" t="str">
            <v>P</v>
          </cell>
          <cell r="O5" t="str">
            <v>2</v>
          </cell>
          <cell r="P5" t="str">
            <v>P</v>
          </cell>
        </row>
        <row r="6">
          <cell r="A6">
            <v>43</v>
          </cell>
          <cell r="B6">
            <v>39085</v>
          </cell>
          <cell r="C6" t="str">
            <v>VA6904</v>
          </cell>
          <cell r="D6" t="str">
            <v>ESL-A</v>
          </cell>
          <cell r="E6" t="str">
            <v>WINTER</v>
          </cell>
          <cell r="F6" t="str">
            <v>Vargas</v>
          </cell>
          <cell r="G6" t="str">
            <v>Arcelia</v>
          </cell>
          <cell r="H6" t="str">
            <v>yes</v>
          </cell>
          <cell r="I6" t="str">
            <v>3</v>
          </cell>
          <cell r="J6" t="str">
            <v>P</v>
          </cell>
          <cell r="K6" t="str">
            <v>2</v>
          </cell>
          <cell r="L6" t="str">
            <v>C</v>
          </cell>
          <cell r="M6" t="str">
            <v>3</v>
          </cell>
          <cell r="N6" t="str">
            <v>P</v>
          </cell>
          <cell r="O6" t="str">
            <v>2</v>
          </cell>
          <cell r="P6" t="str">
            <v>P</v>
          </cell>
          <cell r="Q6" t="str">
            <v>yes</v>
          </cell>
        </row>
        <row r="7">
          <cell r="A7">
            <v>6</v>
          </cell>
          <cell r="B7">
            <v>39084</v>
          </cell>
          <cell r="C7" t="str">
            <v>CL7610</v>
          </cell>
          <cell r="D7" t="str">
            <v>ESL-A</v>
          </cell>
          <cell r="E7" t="str">
            <v>WINTER</v>
          </cell>
          <cell r="F7" t="str">
            <v>Campos</v>
          </cell>
          <cell r="G7" t="str">
            <v>Lourdes</v>
          </cell>
          <cell r="H7" t="str">
            <v>yes</v>
          </cell>
          <cell r="I7" t="str">
            <v>3</v>
          </cell>
          <cell r="J7" t="str">
            <v>P</v>
          </cell>
          <cell r="K7" t="str">
            <v>3</v>
          </cell>
          <cell r="L7" t="str">
            <v>P</v>
          </cell>
          <cell r="M7" t="str">
            <v>3</v>
          </cell>
          <cell r="N7" t="str">
            <v>C</v>
          </cell>
          <cell r="O7" t="str">
            <v>3</v>
          </cell>
          <cell r="P7" t="str">
            <v>P</v>
          </cell>
          <cell r="Q7" t="str">
            <v>yes</v>
          </cell>
        </row>
        <row r="8">
          <cell r="A8">
            <v>1</v>
          </cell>
          <cell r="B8">
            <v>39084</v>
          </cell>
          <cell r="C8" t="str">
            <v>AV7402</v>
          </cell>
          <cell r="D8" t="str">
            <v>ESL-A</v>
          </cell>
          <cell r="E8" t="str">
            <v>WINTER</v>
          </cell>
          <cell r="F8" t="str">
            <v>Aguilar</v>
          </cell>
          <cell r="G8" t="str">
            <v>Veronica</v>
          </cell>
          <cell r="H8" t="str">
            <v>yes</v>
          </cell>
          <cell r="I8" t="str">
            <v>3</v>
          </cell>
          <cell r="J8" t="str">
            <v>P</v>
          </cell>
          <cell r="K8" t="str">
            <v>3</v>
          </cell>
          <cell r="L8" t="str">
            <v>P</v>
          </cell>
          <cell r="M8" t="str">
            <v>4</v>
          </cell>
          <cell r="N8" t="str">
            <v>P</v>
          </cell>
          <cell r="O8" t="str">
            <v>3</v>
          </cell>
          <cell r="P8" t="str">
            <v>P</v>
          </cell>
          <cell r="Q8" t="str">
            <v>yes</v>
          </cell>
        </row>
        <row r="9">
          <cell r="A9">
            <v>7</v>
          </cell>
          <cell r="B9">
            <v>39084</v>
          </cell>
          <cell r="C9" t="str">
            <v>CC8010</v>
          </cell>
          <cell r="D9" t="str">
            <v>ESL-A</v>
          </cell>
          <cell r="E9" t="str">
            <v>WINTER</v>
          </cell>
          <cell r="F9" t="str">
            <v>Campos</v>
          </cell>
          <cell r="G9" t="str">
            <v>Caritina</v>
          </cell>
          <cell r="H9" t="str">
            <v>yes</v>
          </cell>
          <cell r="I9" t="str">
            <v>3</v>
          </cell>
          <cell r="J9" t="str">
            <v>P</v>
          </cell>
          <cell r="K9" t="str">
            <v>3</v>
          </cell>
          <cell r="L9" t="str">
            <v>P</v>
          </cell>
          <cell r="M9" t="str">
            <v>4</v>
          </cell>
          <cell r="N9" t="str">
            <v>P</v>
          </cell>
          <cell r="O9" t="str">
            <v>3</v>
          </cell>
          <cell r="P9" t="str">
            <v>P</v>
          </cell>
          <cell r="Q9" t="str">
            <v>yes</v>
          </cell>
        </row>
        <row r="10">
          <cell r="A10">
            <v>4</v>
          </cell>
          <cell r="B10">
            <v>39085</v>
          </cell>
          <cell r="C10" t="str">
            <v>BY8503</v>
          </cell>
          <cell r="D10" t="str">
            <v>ESL-A</v>
          </cell>
          <cell r="E10" t="str">
            <v>WINTER</v>
          </cell>
          <cell r="F10" t="str">
            <v>Bautista</v>
          </cell>
          <cell r="G10" t="str">
            <v>Yazmin</v>
          </cell>
          <cell r="H10" t="str">
            <v>yes</v>
          </cell>
          <cell r="I10" t="str">
            <v>4</v>
          </cell>
          <cell r="J10" t="str">
            <v>P</v>
          </cell>
          <cell r="K10" t="str">
            <v>3</v>
          </cell>
          <cell r="L10" t="str">
            <v>P</v>
          </cell>
          <cell r="M10" t="str">
            <v>4</v>
          </cell>
          <cell r="N10" t="str">
            <v>P</v>
          </cell>
          <cell r="O10" t="str">
            <v>3</v>
          </cell>
          <cell r="P10" t="str">
            <v>P</v>
          </cell>
        </row>
        <row r="11">
          <cell r="A11">
            <v>42</v>
          </cell>
          <cell r="B11">
            <v>39084</v>
          </cell>
          <cell r="C11" t="str">
            <v>VC6801</v>
          </cell>
          <cell r="D11" t="str">
            <v>ESL-B</v>
          </cell>
          <cell r="E11" t="str">
            <v>WINTER</v>
          </cell>
          <cell r="F11" t="str">
            <v>Vaca</v>
          </cell>
          <cell r="G11" t="str">
            <v>Celia</v>
          </cell>
          <cell r="H11" t="str">
            <v>yes</v>
          </cell>
          <cell r="I11" t="str">
            <v>6</v>
          </cell>
          <cell r="J11" t="str">
            <v>P</v>
          </cell>
          <cell r="K11" t="str">
            <v>5</v>
          </cell>
          <cell r="L11" t="str">
            <v>P</v>
          </cell>
          <cell r="M11" t="str">
            <v>6</v>
          </cell>
          <cell r="N11" t="str">
            <v>P</v>
          </cell>
          <cell r="O11" t="str">
            <v>4</v>
          </cell>
          <cell r="P11" t="str">
            <v>C</v>
          </cell>
        </row>
        <row r="12">
          <cell r="A12">
            <v>2</v>
          </cell>
          <cell r="B12">
            <v>39087</v>
          </cell>
          <cell r="C12" t="str">
            <v>AE8312</v>
          </cell>
          <cell r="D12" t="str">
            <v>ESL-B</v>
          </cell>
          <cell r="E12" t="str">
            <v>WINTER</v>
          </cell>
          <cell r="F12" t="str">
            <v>Alvarado</v>
          </cell>
          <cell r="G12" t="str">
            <v>Eunice</v>
          </cell>
          <cell r="I12" t="str">
            <v>1</v>
          </cell>
          <cell r="J12" t="str">
            <v>C</v>
          </cell>
          <cell r="K12" t="str">
            <v>1</v>
          </cell>
          <cell r="L12" t="str">
            <v>C</v>
          </cell>
          <cell r="M12" t="str">
            <v>1</v>
          </cell>
          <cell r="N12" t="str">
            <v>C</v>
          </cell>
          <cell r="O12" t="str">
            <v>1</v>
          </cell>
          <cell r="P12" t="str">
            <v>C</v>
          </cell>
          <cell r="Q12" t="str">
            <v>yes</v>
          </cell>
        </row>
        <row r="13">
          <cell r="A13">
            <v>30</v>
          </cell>
          <cell r="B13">
            <v>39084</v>
          </cell>
          <cell r="C13" t="str">
            <v>ML7105</v>
          </cell>
          <cell r="D13" t="str">
            <v>ESL-B</v>
          </cell>
          <cell r="E13" t="str">
            <v>WINTER</v>
          </cell>
          <cell r="F13" t="str">
            <v>Murua</v>
          </cell>
          <cell r="G13" t="str">
            <v>Maria Lorena</v>
          </cell>
          <cell r="I13" t="str">
            <v>1</v>
          </cell>
          <cell r="J13" t="str">
            <v>C</v>
          </cell>
          <cell r="K13" t="str">
            <v>1</v>
          </cell>
          <cell r="L13" t="str">
            <v>C</v>
          </cell>
          <cell r="M13" t="str">
            <v>2</v>
          </cell>
          <cell r="N13" t="str">
            <v>C</v>
          </cell>
          <cell r="O13" t="str">
            <v>1</v>
          </cell>
          <cell r="P13" t="str">
            <v>C</v>
          </cell>
          <cell r="Q13" t="str">
            <v>yes</v>
          </cell>
        </row>
        <row r="14">
          <cell r="A14">
            <v>19</v>
          </cell>
          <cell r="B14">
            <v>39085</v>
          </cell>
          <cell r="C14" t="str">
            <v>GV8012</v>
          </cell>
          <cell r="D14" t="str">
            <v>ESL-B</v>
          </cell>
          <cell r="E14" t="str">
            <v>WINTER</v>
          </cell>
          <cell r="F14" t="str">
            <v>Gonzalez</v>
          </cell>
          <cell r="G14" t="str">
            <v>Victoria</v>
          </cell>
          <cell r="I14" t="str">
            <v>1</v>
          </cell>
          <cell r="J14" t="str">
            <v>C</v>
          </cell>
          <cell r="K14" t="str">
            <v>1</v>
          </cell>
          <cell r="L14" t="str">
            <v>C</v>
          </cell>
          <cell r="M14" t="str">
            <v>2</v>
          </cell>
          <cell r="N14" t="str">
            <v>P</v>
          </cell>
          <cell r="O14" t="str">
            <v>2</v>
          </cell>
          <cell r="P14" t="str">
            <v>C</v>
          </cell>
          <cell r="Q14" t="str">
            <v>yes</v>
          </cell>
        </row>
        <row r="15">
          <cell r="A15">
            <v>5</v>
          </cell>
          <cell r="B15">
            <v>39084</v>
          </cell>
          <cell r="C15" t="str">
            <v>CM5606</v>
          </cell>
          <cell r="D15" t="str">
            <v>ESL-B</v>
          </cell>
          <cell r="E15" t="str">
            <v>WINTER</v>
          </cell>
          <cell r="F15" t="str">
            <v>Calderon</v>
          </cell>
          <cell r="G15" t="str">
            <v>Maria de Jesus</v>
          </cell>
          <cell r="I15" t="str">
            <v>1</v>
          </cell>
          <cell r="J15" t="str">
            <v>P</v>
          </cell>
          <cell r="K15" t="str">
            <v>1</v>
          </cell>
          <cell r="L15" t="str">
            <v>P</v>
          </cell>
          <cell r="M15" t="str">
            <v>1</v>
          </cell>
          <cell r="N15" t="str">
            <v>P</v>
          </cell>
          <cell r="O15" t="str">
            <v>1</v>
          </cell>
          <cell r="P15" t="str">
            <v>P</v>
          </cell>
          <cell r="Q15" t="str">
            <v>yes</v>
          </cell>
        </row>
        <row r="16">
          <cell r="A16">
            <v>27</v>
          </cell>
          <cell r="B16">
            <v>39085</v>
          </cell>
          <cell r="C16" t="str">
            <v>ME7005</v>
          </cell>
          <cell r="D16" t="str">
            <v>ESL-B</v>
          </cell>
          <cell r="E16" t="str">
            <v>WINTER</v>
          </cell>
          <cell r="F16" t="str">
            <v>Martinez</v>
          </cell>
          <cell r="G16" t="str">
            <v>Enedina</v>
          </cell>
          <cell r="I16" t="str">
            <v>1</v>
          </cell>
          <cell r="J16" t="str">
            <v>P</v>
          </cell>
          <cell r="K16" t="str">
            <v>1</v>
          </cell>
          <cell r="L16" t="str">
            <v>P</v>
          </cell>
          <cell r="M16" t="str">
            <v>1</v>
          </cell>
          <cell r="N16" t="str">
            <v>P</v>
          </cell>
          <cell r="O16" t="str">
            <v>1</v>
          </cell>
          <cell r="P16" t="str">
            <v>P</v>
          </cell>
          <cell r="Q16" t="str">
            <v>yes</v>
          </cell>
        </row>
        <row r="17">
          <cell r="A17">
            <v>28</v>
          </cell>
          <cell r="B17">
            <v>39085</v>
          </cell>
          <cell r="C17" t="str">
            <v>MN8007</v>
          </cell>
          <cell r="D17" t="str">
            <v>ESL-B</v>
          </cell>
          <cell r="E17" t="str">
            <v>WINTER</v>
          </cell>
          <cell r="F17" t="str">
            <v>Martinez</v>
          </cell>
          <cell r="G17" t="str">
            <v>Norma</v>
          </cell>
          <cell r="I17" t="str">
            <v>1</v>
          </cell>
          <cell r="J17" t="str">
            <v>P</v>
          </cell>
          <cell r="K17" t="str">
            <v>1</v>
          </cell>
          <cell r="L17" t="str">
            <v>P</v>
          </cell>
          <cell r="M17" t="str">
            <v>1</v>
          </cell>
          <cell r="N17" t="str">
            <v>P</v>
          </cell>
          <cell r="O17" t="str">
            <v>1</v>
          </cell>
          <cell r="P17" t="str">
            <v>P</v>
          </cell>
        </row>
        <row r="18">
          <cell r="A18">
            <v>40</v>
          </cell>
          <cell r="B18">
            <v>39087</v>
          </cell>
          <cell r="C18" t="str">
            <v>SG7002</v>
          </cell>
          <cell r="D18" t="str">
            <v>ESL-B</v>
          </cell>
          <cell r="E18" t="str">
            <v>WINTER</v>
          </cell>
          <cell r="F18" t="str">
            <v>Serrano</v>
          </cell>
          <cell r="G18" t="str">
            <v>Georgina</v>
          </cell>
          <cell r="I18" t="str">
            <v>1</v>
          </cell>
          <cell r="J18" t="str">
            <v>P</v>
          </cell>
          <cell r="K18" t="str">
            <v>1</v>
          </cell>
          <cell r="L18" t="str">
            <v>P</v>
          </cell>
          <cell r="M18" t="str">
            <v>2</v>
          </cell>
          <cell r="N18" t="str">
            <v>P</v>
          </cell>
          <cell r="O18" t="str">
            <v>1</v>
          </cell>
          <cell r="P18" t="str">
            <v>P</v>
          </cell>
          <cell r="Q18" t="str">
            <v>yes</v>
          </cell>
        </row>
        <row r="19">
          <cell r="A19">
            <v>33</v>
          </cell>
          <cell r="B19">
            <v>39085</v>
          </cell>
          <cell r="C19" t="str">
            <v>RB8103</v>
          </cell>
          <cell r="D19" t="str">
            <v>ESL-B</v>
          </cell>
          <cell r="E19" t="str">
            <v>WINTER</v>
          </cell>
          <cell r="F19" t="str">
            <v>Ramirez</v>
          </cell>
          <cell r="G19" t="str">
            <v>Blanca Estela</v>
          </cell>
          <cell r="I19" t="str">
            <v>1</v>
          </cell>
          <cell r="J19" t="str">
            <v>P</v>
          </cell>
          <cell r="K19" t="str">
            <v>1</v>
          </cell>
          <cell r="L19" t="str">
            <v>P</v>
          </cell>
          <cell r="M19" t="str">
            <v>2</v>
          </cell>
          <cell r="N19" t="str">
            <v>P</v>
          </cell>
          <cell r="O19" t="str">
            <v>2</v>
          </cell>
          <cell r="P19" t="str">
            <v>P</v>
          </cell>
        </row>
        <row r="20">
          <cell r="A20">
            <v>23</v>
          </cell>
          <cell r="B20">
            <v>39085</v>
          </cell>
          <cell r="C20" t="str">
            <v>JD7305</v>
          </cell>
          <cell r="D20" t="str">
            <v>ESL-B</v>
          </cell>
          <cell r="E20" t="str">
            <v>WINTER</v>
          </cell>
          <cell r="F20" t="str">
            <v>Julian</v>
          </cell>
          <cell r="G20" t="str">
            <v>Delfina</v>
          </cell>
          <cell r="I20" t="str">
            <v>2</v>
          </cell>
          <cell r="J20" t="str">
            <v>C</v>
          </cell>
          <cell r="K20" t="str">
            <v>1</v>
          </cell>
          <cell r="L20" t="str">
            <v>C</v>
          </cell>
          <cell r="M20" t="str">
            <v>2</v>
          </cell>
          <cell r="N20" t="str">
            <v>P</v>
          </cell>
          <cell r="O20" t="str">
            <v>2</v>
          </cell>
          <cell r="P20" t="str">
            <v>P</v>
          </cell>
          <cell r="Q20" t="str">
            <v>yes</v>
          </cell>
        </row>
        <row r="21">
          <cell r="A21">
            <v>24</v>
          </cell>
          <cell r="B21">
            <v>39085</v>
          </cell>
          <cell r="C21" t="str">
            <v>LM6501</v>
          </cell>
          <cell r="D21" t="str">
            <v>ESL-B</v>
          </cell>
          <cell r="E21" t="str">
            <v>WINTER</v>
          </cell>
          <cell r="F21" t="str">
            <v>Laguna</v>
          </cell>
          <cell r="G21" t="str">
            <v>Marcelina</v>
          </cell>
          <cell r="I21" t="str">
            <v>2</v>
          </cell>
          <cell r="J21" t="str">
            <v>C</v>
          </cell>
          <cell r="K21" t="str">
            <v>2</v>
          </cell>
          <cell r="L21" t="str">
            <v>P</v>
          </cell>
          <cell r="M21" t="str">
            <v>3</v>
          </cell>
          <cell r="N21" t="str">
            <v>P</v>
          </cell>
          <cell r="O21" t="str">
            <v>2</v>
          </cell>
          <cell r="P21" t="str">
            <v>C</v>
          </cell>
          <cell r="Q21" t="str">
            <v>yes</v>
          </cell>
        </row>
        <row r="22">
          <cell r="A22">
            <v>34</v>
          </cell>
          <cell r="B22">
            <v>39113</v>
          </cell>
          <cell r="C22" t="str">
            <v>RM6701</v>
          </cell>
          <cell r="D22" t="str">
            <v>ESL-B</v>
          </cell>
          <cell r="E22" t="str">
            <v>WINTER</v>
          </cell>
          <cell r="F22" t="str">
            <v>Ramos</v>
          </cell>
          <cell r="G22" t="str">
            <v>Martha</v>
          </cell>
          <cell r="I22" t="str">
            <v>2</v>
          </cell>
          <cell r="J22" t="str">
            <v>C</v>
          </cell>
          <cell r="K22" t="str">
            <v>2</v>
          </cell>
          <cell r="L22" t="str">
            <v>P</v>
          </cell>
          <cell r="M22" t="str">
            <v>4</v>
          </cell>
          <cell r="N22" t="str">
            <v>P</v>
          </cell>
          <cell r="O22" t="str">
            <v>2</v>
          </cell>
          <cell r="P22" t="str">
            <v>C</v>
          </cell>
          <cell r="Q22" t="str">
            <v>yes</v>
          </cell>
        </row>
        <row r="23">
          <cell r="A23">
            <v>26</v>
          </cell>
          <cell r="B23">
            <v>39085</v>
          </cell>
          <cell r="C23" t="str">
            <v>MM6207</v>
          </cell>
          <cell r="D23" t="str">
            <v>ESL-B</v>
          </cell>
          <cell r="E23" t="str">
            <v>WINTER</v>
          </cell>
          <cell r="F23" t="str">
            <v>Mancilla</v>
          </cell>
          <cell r="G23" t="str">
            <v>Maria Cristina</v>
          </cell>
          <cell r="I23" t="str">
            <v>2</v>
          </cell>
          <cell r="J23" t="str">
            <v>P</v>
          </cell>
          <cell r="K23" t="str">
            <v>2</v>
          </cell>
          <cell r="L23" t="str">
            <v>C</v>
          </cell>
          <cell r="M23" t="str">
            <v>4</v>
          </cell>
          <cell r="N23" t="str">
            <v>P</v>
          </cell>
          <cell r="O23" t="str">
            <v>2</v>
          </cell>
          <cell r="P23" t="str">
            <v>P</v>
          </cell>
        </row>
        <row r="24">
          <cell r="A24">
            <v>31</v>
          </cell>
          <cell r="B24">
            <v>39085</v>
          </cell>
          <cell r="C24" t="str">
            <v>PM3205</v>
          </cell>
          <cell r="D24" t="str">
            <v>ESL-B</v>
          </cell>
          <cell r="E24" t="str">
            <v>WINTER</v>
          </cell>
          <cell r="F24" t="str">
            <v>Polo</v>
          </cell>
          <cell r="G24" t="str">
            <v>Mary G</v>
          </cell>
          <cell r="I24" t="str">
            <v>2</v>
          </cell>
          <cell r="J24" t="str">
            <v>P</v>
          </cell>
          <cell r="K24" t="str">
            <v>2</v>
          </cell>
          <cell r="L24" t="str">
            <v>P</v>
          </cell>
          <cell r="M24" t="str">
            <v>2</v>
          </cell>
          <cell r="N24" t="str">
            <v>P</v>
          </cell>
          <cell r="O24" t="str">
            <v>2</v>
          </cell>
          <cell r="P24" t="str">
            <v>P</v>
          </cell>
          <cell r="Q24" t="str">
            <v>yes</v>
          </cell>
        </row>
        <row r="25">
          <cell r="A25">
            <v>13</v>
          </cell>
          <cell r="B25">
            <v>39085</v>
          </cell>
          <cell r="C25" t="str">
            <v>CB8606</v>
          </cell>
          <cell r="D25" t="str">
            <v>ESL-B</v>
          </cell>
          <cell r="E25" t="str">
            <v>WINTER</v>
          </cell>
          <cell r="F25" t="str">
            <v>Cruz</v>
          </cell>
          <cell r="G25" t="str">
            <v>Beatriz</v>
          </cell>
          <cell r="I25" t="str">
            <v>2</v>
          </cell>
          <cell r="J25" t="str">
            <v>P</v>
          </cell>
          <cell r="K25" t="str">
            <v>2</v>
          </cell>
          <cell r="L25" t="str">
            <v>P</v>
          </cell>
          <cell r="M25" t="str">
            <v>3</v>
          </cell>
          <cell r="N25" t="str">
            <v>P</v>
          </cell>
          <cell r="O25" t="str">
            <v>2</v>
          </cell>
          <cell r="P25" t="str">
            <v>P</v>
          </cell>
        </row>
        <row r="26">
          <cell r="A26">
            <v>17</v>
          </cell>
          <cell r="B26">
            <v>39085</v>
          </cell>
          <cell r="C26" t="str">
            <v>GS7011</v>
          </cell>
          <cell r="D26" t="str">
            <v>ESL-B</v>
          </cell>
          <cell r="E26" t="str">
            <v>WINTER</v>
          </cell>
          <cell r="F26" t="str">
            <v>Gomez</v>
          </cell>
          <cell r="G26" t="str">
            <v>Silvia</v>
          </cell>
          <cell r="I26" t="str">
            <v>3</v>
          </cell>
          <cell r="J26" t="str">
            <v>P</v>
          </cell>
          <cell r="K26" t="str">
            <v>2</v>
          </cell>
          <cell r="L26" t="str">
            <v>C</v>
          </cell>
          <cell r="M26" t="str">
            <v>3</v>
          </cell>
          <cell r="N26" t="str">
            <v>P</v>
          </cell>
          <cell r="O26" t="str">
            <v>2</v>
          </cell>
          <cell r="P26" t="str">
            <v>C</v>
          </cell>
        </row>
        <row r="27">
          <cell r="A27">
            <v>15</v>
          </cell>
          <cell r="B27">
            <v>39084</v>
          </cell>
          <cell r="C27" t="str">
            <v>DG7203</v>
          </cell>
          <cell r="D27" t="str">
            <v>ESL-A</v>
          </cell>
          <cell r="E27" t="str">
            <v>WINTER</v>
          </cell>
          <cell r="F27" t="str">
            <v>Delgado</v>
          </cell>
          <cell r="G27" t="str">
            <v>Guillermina</v>
          </cell>
          <cell r="I27" t="str">
            <v>3</v>
          </cell>
          <cell r="J27" t="str">
            <v>P</v>
          </cell>
          <cell r="K27" t="str">
            <v>3</v>
          </cell>
          <cell r="L27" t="str">
            <v>P</v>
          </cell>
          <cell r="M27" t="str">
            <v>3</v>
          </cell>
          <cell r="N27" t="str">
            <v>P</v>
          </cell>
          <cell r="O27" t="str">
            <v>3</v>
          </cell>
          <cell r="P27" t="str">
            <v>C</v>
          </cell>
          <cell r="Q27" t="str">
            <v>yes</v>
          </cell>
        </row>
        <row r="28">
          <cell r="A28">
            <v>9</v>
          </cell>
          <cell r="B28">
            <v>39084</v>
          </cell>
          <cell r="C28" t="str">
            <v>CA6607</v>
          </cell>
          <cell r="D28" t="str">
            <v>ESL-A</v>
          </cell>
          <cell r="E28" t="str">
            <v>WINTER</v>
          </cell>
          <cell r="F28" t="str">
            <v>Carvajal</v>
          </cell>
          <cell r="G28" t="str">
            <v>Amira</v>
          </cell>
          <cell r="I28" t="str">
            <v>3</v>
          </cell>
          <cell r="J28" t="str">
            <v>P</v>
          </cell>
          <cell r="K28" t="str">
            <v>3</v>
          </cell>
          <cell r="L28" t="str">
            <v>P</v>
          </cell>
          <cell r="M28" t="str">
            <v>3</v>
          </cell>
          <cell r="N28" t="str">
            <v>P</v>
          </cell>
          <cell r="O28" t="str">
            <v>3</v>
          </cell>
          <cell r="P28" t="str">
            <v>P</v>
          </cell>
          <cell r="Q28" t="str">
            <v>yes</v>
          </cell>
        </row>
        <row r="29">
          <cell r="A29">
            <v>45</v>
          </cell>
          <cell r="B29">
            <v>39084</v>
          </cell>
          <cell r="C29" t="str">
            <v>VL7609</v>
          </cell>
          <cell r="D29" t="str">
            <v>ESL-A</v>
          </cell>
          <cell r="E29" t="str">
            <v>WINTER</v>
          </cell>
          <cell r="F29" t="str">
            <v>Verduzco</v>
          </cell>
          <cell r="G29" t="str">
            <v>Larisa</v>
          </cell>
          <cell r="I29" t="str">
            <v>3</v>
          </cell>
          <cell r="J29" t="str">
            <v>P</v>
          </cell>
          <cell r="K29" t="str">
            <v>3</v>
          </cell>
          <cell r="L29" t="str">
            <v>P</v>
          </cell>
          <cell r="M29" t="str">
            <v>4</v>
          </cell>
          <cell r="N29" t="str">
            <v>P</v>
          </cell>
          <cell r="O29" t="str">
            <v>3</v>
          </cell>
          <cell r="P29" t="str">
            <v>P</v>
          </cell>
          <cell r="Q29" t="str">
            <v>yes</v>
          </cell>
        </row>
        <row r="30">
          <cell r="A30">
            <v>44</v>
          </cell>
          <cell r="B30">
            <v>39084</v>
          </cell>
          <cell r="C30" t="str">
            <v>VM5302</v>
          </cell>
          <cell r="D30" t="str">
            <v>ESL-A</v>
          </cell>
          <cell r="E30" t="str">
            <v>WINTER</v>
          </cell>
          <cell r="F30" t="str">
            <v>Ventura</v>
          </cell>
          <cell r="G30" t="str">
            <v>Maria Consuelo</v>
          </cell>
          <cell r="I30" t="str">
            <v>3</v>
          </cell>
          <cell r="J30" t="str">
            <v>P</v>
          </cell>
          <cell r="K30" t="str">
            <v>4</v>
          </cell>
          <cell r="L30" t="str">
            <v>P</v>
          </cell>
          <cell r="M30" t="str">
            <v>4</v>
          </cell>
          <cell r="N30" t="str">
            <v>P</v>
          </cell>
          <cell r="O30" t="str">
            <v>3</v>
          </cell>
          <cell r="P30" t="str">
            <v>P</v>
          </cell>
          <cell r="Q30" t="str">
            <v>yes</v>
          </cell>
        </row>
        <row r="31">
          <cell r="A31">
            <v>32</v>
          </cell>
          <cell r="B31">
            <v>39084</v>
          </cell>
          <cell r="C31" t="str">
            <v>RM7111</v>
          </cell>
          <cell r="D31" t="str">
            <v>ESL-A</v>
          </cell>
          <cell r="E31" t="str">
            <v>WINTER</v>
          </cell>
          <cell r="F31" t="str">
            <v>Ramirez</v>
          </cell>
          <cell r="G31" t="str">
            <v>Maria Diaz</v>
          </cell>
          <cell r="I31" t="str">
            <v>4</v>
          </cell>
          <cell r="J31" t="str">
            <v>C</v>
          </cell>
          <cell r="K31" t="str">
            <v>4</v>
          </cell>
          <cell r="L31" t="str">
            <v>C</v>
          </cell>
          <cell r="M31" t="str">
            <v>5</v>
          </cell>
          <cell r="N31" t="str">
            <v>P</v>
          </cell>
          <cell r="O31" t="str">
            <v>4</v>
          </cell>
          <cell r="P31" t="str">
            <v>P</v>
          </cell>
          <cell r="Q31" t="str">
            <v>yes</v>
          </cell>
        </row>
        <row r="32">
          <cell r="A32">
            <v>8</v>
          </cell>
          <cell r="B32">
            <v>39085</v>
          </cell>
          <cell r="C32" t="str">
            <v>CH6506</v>
          </cell>
          <cell r="D32" t="str">
            <v>ESL-A</v>
          </cell>
          <cell r="E32" t="str">
            <v>WINTER</v>
          </cell>
          <cell r="F32" t="str">
            <v>Carrasco</v>
          </cell>
          <cell r="G32" t="str">
            <v>Herica</v>
          </cell>
          <cell r="I32" t="str">
            <v>4</v>
          </cell>
          <cell r="J32" t="str">
            <v>P</v>
          </cell>
          <cell r="K32" t="str">
            <v>3</v>
          </cell>
          <cell r="L32" t="str">
            <v>C</v>
          </cell>
          <cell r="M32" t="str">
            <v>4</v>
          </cell>
          <cell r="N32" t="str">
            <v>P</v>
          </cell>
          <cell r="O32" t="str">
            <v>3</v>
          </cell>
          <cell r="P32" t="str">
            <v>P</v>
          </cell>
        </row>
        <row r="33">
          <cell r="A33">
            <v>11</v>
          </cell>
          <cell r="B33">
            <v>39085</v>
          </cell>
          <cell r="C33" t="str">
            <v>CL8011</v>
          </cell>
          <cell r="D33" t="str">
            <v>ESL-A</v>
          </cell>
          <cell r="E33" t="str">
            <v>WINTER</v>
          </cell>
          <cell r="F33" t="str">
            <v>Castro</v>
          </cell>
          <cell r="G33" t="str">
            <v>Laura</v>
          </cell>
          <cell r="I33" t="str">
            <v>4</v>
          </cell>
          <cell r="J33" t="str">
            <v>P</v>
          </cell>
          <cell r="K33" t="str">
            <v>4</v>
          </cell>
          <cell r="L33" t="str">
            <v>9</v>
          </cell>
          <cell r="M33" t="str">
            <v>6</v>
          </cell>
          <cell r="N33" t="str">
            <v>9</v>
          </cell>
          <cell r="O33" t="str">
            <v>4</v>
          </cell>
          <cell r="P33" t="str">
            <v>P</v>
          </cell>
          <cell r="Q33" t="str">
            <v>yes</v>
          </cell>
        </row>
        <row r="34">
          <cell r="A34">
            <v>22</v>
          </cell>
          <cell r="B34">
            <v>39084</v>
          </cell>
          <cell r="C34" t="str">
            <v>HA7502</v>
          </cell>
          <cell r="D34" t="str">
            <v>ESL-A</v>
          </cell>
          <cell r="E34" t="str">
            <v>WINTER</v>
          </cell>
          <cell r="F34" t="str">
            <v>Hernandez</v>
          </cell>
          <cell r="G34" t="str">
            <v>Alma Patricia</v>
          </cell>
          <cell r="I34" t="str">
            <v>4</v>
          </cell>
          <cell r="J34" t="str">
            <v>P</v>
          </cell>
          <cell r="K34" t="str">
            <v>4</v>
          </cell>
          <cell r="L34" t="str">
            <v>C</v>
          </cell>
          <cell r="M34" t="str">
            <v>5</v>
          </cell>
          <cell r="N34" t="str">
            <v>P</v>
          </cell>
          <cell r="O34" t="str">
            <v>3</v>
          </cell>
          <cell r="P34" t="str">
            <v>P</v>
          </cell>
          <cell r="Q34" t="str">
            <v>yes</v>
          </cell>
        </row>
        <row r="35">
          <cell r="A35">
            <v>20</v>
          </cell>
          <cell r="B35">
            <v>39085</v>
          </cell>
          <cell r="C35" t="str">
            <v>HH7804</v>
          </cell>
          <cell r="D35" t="str">
            <v>ESL-A</v>
          </cell>
          <cell r="E35" t="str">
            <v>WINTER</v>
          </cell>
          <cell r="F35" t="str">
            <v>Heredia</v>
          </cell>
          <cell r="G35" t="str">
            <v>Hilda</v>
          </cell>
          <cell r="I35" t="str">
            <v>4</v>
          </cell>
          <cell r="J35" t="str">
            <v>P</v>
          </cell>
          <cell r="K35" t="str">
            <v>4</v>
          </cell>
          <cell r="L35" t="str">
            <v>P</v>
          </cell>
          <cell r="M35" t="str">
            <v>4</v>
          </cell>
          <cell r="N35" t="str">
            <v>P</v>
          </cell>
          <cell r="O35" t="str">
            <v>3</v>
          </cell>
          <cell r="P35" t="str">
            <v>P</v>
          </cell>
          <cell r="Q35" t="str">
            <v>yes</v>
          </cell>
        </row>
        <row r="36">
          <cell r="A36">
            <v>16</v>
          </cell>
          <cell r="B36">
            <v>39084</v>
          </cell>
          <cell r="C36" t="str">
            <v>GG7306</v>
          </cell>
          <cell r="D36" t="str">
            <v>ESL-A</v>
          </cell>
          <cell r="E36" t="str">
            <v>WINTER</v>
          </cell>
          <cell r="F36" t="str">
            <v>Garate</v>
          </cell>
          <cell r="G36" t="str">
            <v>Gloria</v>
          </cell>
          <cell r="I36" t="str">
            <v>4</v>
          </cell>
          <cell r="J36" t="str">
            <v>P</v>
          </cell>
          <cell r="K36" t="str">
            <v>4</v>
          </cell>
          <cell r="L36" t="str">
            <v>P</v>
          </cell>
          <cell r="M36" t="str">
            <v>5</v>
          </cell>
          <cell r="N36" t="str">
            <v>P</v>
          </cell>
          <cell r="O36" t="str">
            <v>4</v>
          </cell>
          <cell r="P36" t="str">
            <v>C</v>
          </cell>
          <cell r="Q36" t="str">
            <v>yes</v>
          </cell>
        </row>
        <row r="37">
          <cell r="A37">
            <v>3</v>
          </cell>
          <cell r="B37">
            <v>39085</v>
          </cell>
          <cell r="C37" t="str">
            <v>AA8503</v>
          </cell>
          <cell r="D37" t="str">
            <v>ESL-A</v>
          </cell>
          <cell r="E37" t="str">
            <v>WINTER</v>
          </cell>
          <cell r="F37" t="str">
            <v>Anguiano</v>
          </cell>
          <cell r="G37" t="str">
            <v>Angelica</v>
          </cell>
          <cell r="I37" t="str">
            <v>4</v>
          </cell>
          <cell r="J37" t="str">
            <v>P</v>
          </cell>
          <cell r="K37" t="str">
            <v>4</v>
          </cell>
          <cell r="L37" t="str">
            <v>P</v>
          </cell>
          <cell r="M37" t="str">
            <v>6</v>
          </cell>
          <cell r="N37" t="str">
            <v>P</v>
          </cell>
          <cell r="O37" t="str">
            <v>4</v>
          </cell>
          <cell r="P37" t="str">
            <v>C</v>
          </cell>
          <cell r="Q37" t="str">
            <v>yes</v>
          </cell>
        </row>
        <row r="38">
          <cell r="A38">
            <v>18</v>
          </cell>
          <cell r="B38">
            <v>39084</v>
          </cell>
          <cell r="C38" t="str">
            <v>GE5708</v>
          </cell>
          <cell r="D38" t="str">
            <v>ESL-A</v>
          </cell>
          <cell r="E38" t="str">
            <v>WINTER</v>
          </cell>
          <cell r="F38" t="str">
            <v>Gonzalez</v>
          </cell>
          <cell r="G38" t="str">
            <v>Eloisa</v>
          </cell>
          <cell r="I38" t="str">
            <v>4</v>
          </cell>
          <cell r="J38" t="str">
            <v>P</v>
          </cell>
          <cell r="K38" t="str">
            <v>5</v>
          </cell>
          <cell r="L38" t="str">
            <v>P</v>
          </cell>
          <cell r="M38" t="str">
            <v>4</v>
          </cell>
          <cell r="N38" t="str">
            <v>P</v>
          </cell>
          <cell r="O38" t="str">
            <v>4</v>
          </cell>
          <cell r="P38" t="str">
            <v>P</v>
          </cell>
          <cell r="Q38" t="str">
            <v>yes</v>
          </cell>
        </row>
        <row r="39">
          <cell r="A39">
            <v>25</v>
          </cell>
          <cell r="B39">
            <v>39085</v>
          </cell>
          <cell r="C39" t="str">
            <v>LM7208</v>
          </cell>
          <cell r="D39" t="str">
            <v>ESL-A</v>
          </cell>
          <cell r="E39" t="str">
            <v>WINTER</v>
          </cell>
          <cell r="F39" t="str">
            <v>Lopez</v>
          </cell>
          <cell r="G39" t="str">
            <v>Margarita</v>
          </cell>
          <cell r="I39" t="str">
            <v>5</v>
          </cell>
          <cell r="J39" t="str">
            <v>C</v>
          </cell>
          <cell r="K39" t="str">
            <v>4</v>
          </cell>
          <cell r="L39" t="str">
            <v>C</v>
          </cell>
          <cell r="M39" t="str">
            <v>5</v>
          </cell>
          <cell r="N39" t="str">
            <v>C</v>
          </cell>
          <cell r="O39" t="str">
            <v>4</v>
          </cell>
          <cell r="P39" t="str">
            <v>C</v>
          </cell>
        </row>
        <row r="40">
          <cell r="A40">
            <v>29</v>
          </cell>
          <cell r="B40">
            <v>39085</v>
          </cell>
          <cell r="C40" t="str">
            <v>MM6512</v>
          </cell>
          <cell r="D40" t="str">
            <v>ESL-A</v>
          </cell>
          <cell r="E40" t="str">
            <v>WINTER</v>
          </cell>
          <cell r="F40" t="str">
            <v>Mata</v>
          </cell>
          <cell r="G40" t="str">
            <v>Maria C</v>
          </cell>
          <cell r="I40" t="str">
            <v>5</v>
          </cell>
          <cell r="J40" t="str">
            <v>P</v>
          </cell>
          <cell r="K40" t="str">
            <v>4</v>
          </cell>
          <cell r="L40" t="str">
            <v>C</v>
          </cell>
          <cell r="M40" t="str">
            <v>3</v>
          </cell>
          <cell r="N40" t="str">
            <v>C</v>
          </cell>
          <cell r="O40" t="str">
            <v>2</v>
          </cell>
          <cell r="P40" t="str">
            <v>C</v>
          </cell>
          <cell r="Q40" t="str">
            <v>yes</v>
          </cell>
        </row>
        <row r="41">
          <cell r="A41">
            <v>10</v>
          </cell>
          <cell r="B41">
            <v>39084</v>
          </cell>
          <cell r="C41" t="str">
            <v>CA7103</v>
          </cell>
          <cell r="D41" t="str">
            <v>ESL-A</v>
          </cell>
          <cell r="E41" t="str">
            <v>WINTER</v>
          </cell>
          <cell r="F41" t="str">
            <v>Casillas</v>
          </cell>
          <cell r="G41" t="str">
            <v>Ana Lilia</v>
          </cell>
          <cell r="I41" t="str">
            <v>5</v>
          </cell>
          <cell r="J41" t="str">
            <v>P</v>
          </cell>
          <cell r="K41" t="str">
            <v>4</v>
          </cell>
          <cell r="L41" t="str">
            <v>C</v>
          </cell>
          <cell r="M41" t="str">
            <v>6</v>
          </cell>
          <cell r="N41" t="str">
            <v>P</v>
          </cell>
          <cell r="O41" t="str">
            <v>4</v>
          </cell>
          <cell r="P41" t="str">
            <v>C</v>
          </cell>
          <cell r="Q41" t="str">
            <v>yes</v>
          </cell>
        </row>
        <row r="42">
          <cell r="A42">
            <v>36</v>
          </cell>
          <cell r="B42">
            <v>39087</v>
          </cell>
          <cell r="C42" t="str">
            <v>RC6605</v>
          </cell>
          <cell r="D42" t="str">
            <v>ESL-A</v>
          </cell>
          <cell r="E42" t="str">
            <v>WINTER</v>
          </cell>
          <cell r="F42" t="str">
            <v>Rodriguez</v>
          </cell>
          <cell r="G42" t="str">
            <v>Catalina</v>
          </cell>
          <cell r="I42" t="str">
            <v>5</v>
          </cell>
          <cell r="J42" t="str">
            <v>P</v>
          </cell>
          <cell r="K42" t="str">
            <v>4</v>
          </cell>
          <cell r="L42" t="str">
            <v>P</v>
          </cell>
          <cell r="M42" t="str">
            <v>4</v>
          </cell>
          <cell r="N42" t="str">
            <v>P</v>
          </cell>
          <cell r="O42" t="str">
            <v>3</v>
          </cell>
          <cell r="P42" t="str">
            <v>P</v>
          </cell>
          <cell r="Q42" t="str">
            <v>yes</v>
          </cell>
        </row>
        <row r="43">
          <cell r="A43">
            <v>46</v>
          </cell>
          <cell r="B43">
            <v>39113</v>
          </cell>
          <cell r="C43" t="str">
            <v>VC8305</v>
          </cell>
          <cell r="D43" t="str">
            <v>ESL-A</v>
          </cell>
          <cell r="E43" t="str">
            <v>WINTER</v>
          </cell>
          <cell r="F43" t="str">
            <v>Villegas</v>
          </cell>
          <cell r="G43" t="str">
            <v>Claudia</v>
          </cell>
          <cell r="I43" t="str">
            <v>5</v>
          </cell>
          <cell r="J43" t="str">
            <v>P</v>
          </cell>
          <cell r="K43" t="str">
            <v>4</v>
          </cell>
          <cell r="L43" t="str">
            <v>P</v>
          </cell>
          <cell r="M43" t="str">
            <v>5</v>
          </cell>
          <cell r="N43" t="str">
            <v>P</v>
          </cell>
          <cell r="O43" t="str">
            <v>4</v>
          </cell>
          <cell r="P43" t="str">
            <v>P</v>
          </cell>
        </row>
        <row r="44">
          <cell r="A44">
            <v>47</v>
          </cell>
          <cell r="B44">
            <v>39113</v>
          </cell>
          <cell r="C44" t="str">
            <v>VL8009</v>
          </cell>
          <cell r="D44" t="str">
            <v>ESL-A</v>
          </cell>
          <cell r="E44" t="str">
            <v>WINTER</v>
          </cell>
          <cell r="F44" t="str">
            <v>Villegas</v>
          </cell>
          <cell r="G44" t="str">
            <v>Liliana</v>
          </cell>
          <cell r="I44" t="str">
            <v>5</v>
          </cell>
          <cell r="J44" t="str">
            <v>P</v>
          </cell>
          <cell r="K44" t="str">
            <v>4</v>
          </cell>
          <cell r="L44" t="str">
            <v>P</v>
          </cell>
          <cell r="M44" t="str">
            <v>6</v>
          </cell>
          <cell r="N44" t="str">
            <v>P</v>
          </cell>
          <cell r="O44" t="str">
            <v>5</v>
          </cell>
          <cell r="P44" t="str">
            <v>P</v>
          </cell>
        </row>
        <row r="45">
          <cell r="A45">
            <v>37</v>
          </cell>
          <cell r="B45">
            <v>39085</v>
          </cell>
          <cell r="C45" t="str">
            <v>RJ6901</v>
          </cell>
          <cell r="D45" t="str">
            <v>ESL-A</v>
          </cell>
          <cell r="E45" t="str">
            <v>WINTER</v>
          </cell>
          <cell r="F45" t="str">
            <v>Ruiz</v>
          </cell>
          <cell r="G45" t="str">
            <v>Judith</v>
          </cell>
          <cell r="I45" t="str">
            <v>5</v>
          </cell>
          <cell r="J45" t="str">
            <v>P</v>
          </cell>
          <cell r="K45" t="str">
            <v>5</v>
          </cell>
          <cell r="L45" t="str">
            <v>P</v>
          </cell>
          <cell r="M45" t="str">
            <v>5</v>
          </cell>
          <cell r="N45" t="str">
            <v>P</v>
          </cell>
          <cell r="O45" t="str">
            <v>5</v>
          </cell>
          <cell r="P45" t="str">
            <v>C</v>
          </cell>
          <cell r="Q45" t="str">
            <v>yes</v>
          </cell>
        </row>
        <row r="46">
          <cell r="A46">
            <v>39</v>
          </cell>
          <cell r="B46">
            <v>39085</v>
          </cell>
          <cell r="C46" t="str">
            <v>SM6712</v>
          </cell>
          <cell r="D46" t="str">
            <v>ESL-A</v>
          </cell>
          <cell r="E46" t="str">
            <v>WINTER</v>
          </cell>
          <cell r="F46" t="str">
            <v>Serrano</v>
          </cell>
          <cell r="G46" t="str">
            <v>Marina</v>
          </cell>
          <cell r="I46" t="str">
            <v>5</v>
          </cell>
          <cell r="J46" t="str">
            <v>P</v>
          </cell>
          <cell r="K46" t="str">
            <v>5</v>
          </cell>
          <cell r="L46" t="str">
            <v>P</v>
          </cell>
          <cell r="M46" t="str">
            <v>5</v>
          </cell>
          <cell r="N46" t="str">
            <v>P</v>
          </cell>
          <cell r="O46" t="str">
            <v>4</v>
          </cell>
          <cell r="P46" t="str">
            <v>P</v>
          </cell>
          <cell r="Q46" t="str">
            <v>yes</v>
          </cell>
        </row>
        <row r="47">
          <cell r="A47">
            <v>21</v>
          </cell>
          <cell r="B47">
            <v>39113</v>
          </cell>
          <cell r="C47" t="str">
            <v>HB8506</v>
          </cell>
          <cell r="D47" t="str">
            <v>ESL-A</v>
          </cell>
          <cell r="E47" t="str">
            <v>WINTER</v>
          </cell>
          <cell r="F47" t="str">
            <v>Heredia</v>
          </cell>
          <cell r="G47" t="str">
            <v>Berenice</v>
          </cell>
          <cell r="I47" t="str">
            <v>5</v>
          </cell>
          <cell r="J47" t="str">
            <v>P</v>
          </cell>
          <cell r="K47" t="str">
            <v>5</v>
          </cell>
          <cell r="L47" t="str">
            <v>P</v>
          </cell>
          <cell r="M47" t="str">
            <v>5</v>
          </cell>
          <cell r="N47" t="str">
            <v>P</v>
          </cell>
          <cell r="O47" t="str">
            <v>5</v>
          </cell>
          <cell r="P47" t="str">
            <v>P</v>
          </cell>
          <cell r="Q47" t="str">
            <v>yes</v>
          </cell>
        </row>
        <row r="48">
          <cell r="A48">
            <v>41</v>
          </cell>
          <cell r="B48">
            <v>39084</v>
          </cell>
          <cell r="C48" t="str">
            <v>ta8205</v>
          </cell>
          <cell r="D48" t="str">
            <v>ESL-A</v>
          </cell>
          <cell r="E48" t="str">
            <v>WINTER</v>
          </cell>
          <cell r="F48" t="str">
            <v>Telles</v>
          </cell>
          <cell r="G48" t="str">
            <v>Ana</v>
          </cell>
          <cell r="I48" t="str">
            <v>5</v>
          </cell>
          <cell r="J48" t="str">
            <v>P</v>
          </cell>
          <cell r="K48" t="str">
            <v>5</v>
          </cell>
          <cell r="L48" t="str">
            <v>P</v>
          </cell>
          <cell r="M48" t="str">
            <v>6</v>
          </cell>
          <cell r="N48" t="str">
            <v>P</v>
          </cell>
          <cell r="O48" t="str">
            <v>4</v>
          </cell>
          <cell r="P48" t="str">
            <v>C</v>
          </cell>
          <cell r="Q48" t="str">
            <v>yes</v>
          </cell>
        </row>
      </sheetData>
      <sheetData sheetId="1">
        <row r="6">
          <cell r="C6" t="str">
            <v>% Made progress but didn't advance</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
  <sheetViews>
    <sheetView tabSelected="1" topLeftCell="A6" zoomScale="145" zoomScaleNormal="145" workbookViewId="0">
      <pane ySplit="2" topLeftCell="A21" activePane="bottomLeft" state="frozen"/>
      <selection activeCell="C23" sqref="C23"/>
      <selection pane="bottomLeft" activeCell="E22" sqref="E22"/>
    </sheetView>
  </sheetViews>
  <sheetFormatPr defaultRowHeight="12.75" x14ac:dyDescent="0.2"/>
  <cols>
    <col min="1" max="1" width="18.28515625" customWidth="1"/>
    <col min="2" max="2" width="39.7109375" style="3" customWidth="1"/>
    <col min="3" max="3" width="39.42578125" style="3" customWidth="1"/>
    <col min="4" max="4" width="11.85546875" style="3" customWidth="1"/>
    <col min="5" max="5" width="18.28515625" style="3" customWidth="1"/>
    <col min="6" max="6" width="9.42578125" style="3" bestFit="1" customWidth="1"/>
    <col min="7" max="7" width="7.85546875" style="4" bestFit="1" customWidth="1"/>
    <col min="8" max="8" width="16.5703125" style="73" customWidth="1"/>
    <col min="9" max="9" width="9.140625" style="3"/>
    <col min="10" max="10" width="12.140625" style="3" bestFit="1" customWidth="1"/>
    <col min="11" max="60" width="9.140625" style="3"/>
  </cols>
  <sheetData>
    <row r="1" spans="1:60" ht="33.75" customHeight="1" x14ac:dyDescent="0.2">
      <c r="B1" s="87" t="s">
        <v>6</v>
      </c>
      <c r="C1" s="87"/>
      <c r="D1" s="87"/>
      <c r="E1" s="87"/>
      <c r="F1" s="87"/>
      <c r="G1" s="87"/>
      <c r="H1" s="87"/>
    </row>
    <row r="2" spans="1:60" s="3" customFormat="1" x14ac:dyDescent="0.2">
      <c r="G2" s="4"/>
      <c r="H2" s="73"/>
    </row>
    <row r="3" spans="1:60" s="3" customFormat="1" x14ac:dyDescent="0.2">
      <c r="B3" s="88" t="s">
        <v>8</v>
      </c>
      <c r="C3" s="88"/>
      <c r="D3" s="33"/>
      <c r="E3" s="5"/>
      <c r="F3" s="33"/>
      <c r="G3" s="6"/>
      <c r="H3" s="74"/>
      <c r="I3" s="35"/>
    </row>
    <row r="4" spans="1:60" s="3" customFormat="1" x14ac:dyDescent="0.2">
      <c r="B4" s="5"/>
      <c r="C4" s="33"/>
      <c r="D4" s="33"/>
      <c r="E4" s="33"/>
      <c r="F4" s="33"/>
      <c r="G4" s="6"/>
      <c r="H4" s="74"/>
      <c r="I4" s="35"/>
    </row>
    <row r="5" spans="1:60" s="3" customFormat="1" x14ac:dyDescent="0.2">
      <c r="B5" s="88" t="s">
        <v>9</v>
      </c>
      <c r="C5" s="88"/>
      <c r="D5" s="33"/>
      <c r="E5" s="33"/>
      <c r="F5" s="33"/>
      <c r="G5" s="6"/>
      <c r="H5" s="74"/>
      <c r="I5" s="35"/>
    </row>
    <row r="6" spans="1:60" s="3" customFormat="1" ht="13.5" x14ac:dyDescent="0.25">
      <c r="B6" s="7"/>
      <c r="C6" s="8"/>
      <c r="D6" s="8"/>
      <c r="E6" s="8"/>
      <c r="F6" s="8"/>
      <c r="G6" s="7"/>
      <c r="H6" s="75"/>
    </row>
    <row r="7" spans="1:60" s="3" customFormat="1" ht="54" x14ac:dyDescent="0.2">
      <c r="B7" s="9" t="s">
        <v>2</v>
      </c>
      <c r="C7" s="1" t="s">
        <v>4</v>
      </c>
      <c r="D7" s="1" t="s">
        <v>7</v>
      </c>
      <c r="E7" s="1" t="s">
        <v>5</v>
      </c>
      <c r="F7" s="1" t="s">
        <v>1</v>
      </c>
      <c r="G7" s="1" t="s">
        <v>0</v>
      </c>
      <c r="H7" s="34" t="s">
        <v>3</v>
      </c>
    </row>
    <row r="8" spans="1:60" s="2" customFormat="1" ht="90.75" customHeight="1" x14ac:dyDescent="0.2">
      <c r="A8" s="17"/>
      <c r="B8" s="14" t="s">
        <v>21</v>
      </c>
      <c r="C8" s="14" t="s">
        <v>22</v>
      </c>
      <c r="D8" s="15" t="s">
        <v>96</v>
      </c>
      <c r="E8" s="15" t="s">
        <v>118</v>
      </c>
      <c r="F8" s="16" t="s">
        <v>10</v>
      </c>
      <c r="G8" s="71">
        <v>2</v>
      </c>
      <c r="H8" s="76">
        <f>2/8</f>
        <v>0.25</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60" s="2" customFormat="1" ht="90.75" customHeight="1" x14ac:dyDescent="0.2">
      <c r="A9" s="17"/>
      <c r="B9" s="14" t="s">
        <v>23</v>
      </c>
      <c r="C9" s="14" t="s">
        <v>24</v>
      </c>
      <c r="D9" s="15" t="s">
        <v>96</v>
      </c>
      <c r="E9" s="15" t="s">
        <v>118</v>
      </c>
      <c r="F9" s="16" t="s">
        <v>10</v>
      </c>
      <c r="G9" s="71">
        <v>1</v>
      </c>
      <c r="H9" s="76">
        <f>1/8</f>
        <v>0.125</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s="23" customFormat="1" ht="90.75" customHeight="1" x14ac:dyDescent="0.2">
      <c r="A10" s="18" t="s">
        <v>47</v>
      </c>
      <c r="B10" s="19" t="s">
        <v>34</v>
      </c>
      <c r="C10" s="19" t="s">
        <v>33</v>
      </c>
      <c r="D10" s="20" t="s">
        <v>96</v>
      </c>
      <c r="E10" s="20" t="s">
        <v>120</v>
      </c>
      <c r="F10" s="21" t="s">
        <v>10</v>
      </c>
      <c r="G10" s="72">
        <v>114</v>
      </c>
      <c r="H10" s="77">
        <v>0.48</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60" s="23" customFormat="1" ht="90.75" customHeight="1" x14ac:dyDescent="0.2">
      <c r="B11" s="19" t="s">
        <v>28</v>
      </c>
      <c r="C11" s="19" t="s">
        <v>32</v>
      </c>
      <c r="D11" s="20" t="s">
        <v>96</v>
      </c>
      <c r="E11" s="20" t="s">
        <v>119</v>
      </c>
      <c r="F11" s="21" t="s">
        <v>10</v>
      </c>
      <c r="G11" s="72">
        <v>100</v>
      </c>
      <c r="H11" s="77">
        <v>0.42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60" s="23" customFormat="1" ht="90.75" customHeight="1" x14ac:dyDescent="0.2">
      <c r="B12" s="19" t="s">
        <v>27</v>
      </c>
      <c r="C12" s="19" t="s">
        <v>29</v>
      </c>
      <c r="D12" s="20" t="s">
        <v>96</v>
      </c>
      <c r="E12" s="20" t="s">
        <v>119</v>
      </c>
      <c r="F12" s="21" t="s">
        <v>10</v>
      </c>
      <c r="G12" s="72">
        <v>100</v>
      </c>
      <c r="H12" s="77">
        <v>0.42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60" s="17" customFormat="1" ht="90.75" customHeight="1" x14ac:dyDescent="0.2">
      <c r="A13" s="13" t="s">
        <v>30</v>
      </c>
      <c r="B13" s="14" t="s">
        <v>19</v>
      </c>
      <c r="C13" s="14" t="s">
        <v>12</v>
      </c>
      <c r="D13" s="15" t="s">
        <v>96</v>
      </c>
      <c r="E13" s="15" t="s">
        <v>130</v>
      </c>
      <c r="F13" s="16" t="s">
        <v>10</v>
      </c>
      <c r="G13" s="71">
        <v>6</v>
      </c>
      <c r="H13" s="76">
        <f>6/37</f>
        <v>0.16216216216216217</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row>
    <row r="14" spans="1:60" s="17" customFormat="1" ht="90.75" customHeight="1" x14ac:dyDescent="0.2">
      <c r="B14" s="14" t="s">
        <v>20</v>
      </c>
      <c r="C14" s="14" t="s">
        <v>11</v>
      </c>
      <c r="D14" s="15" t="s">
        <v>96</v>
      </c>
      <c r="E14" s="15" t="s">
        <v>130</v>
      </c>
      <c r="F14" s="16" t="s">
        <v>10</v>
      </c>
      <c r="G14" s="71">
        <v>2</v>
      </c>
      <c r="H14" s="76">
        <f>2/37</f>
        <v>5.4054054054054057E-2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row>
    <row r="15" spans="1:60" s="23" customFormat="1" ht="90.75" customHeight="1" x14ac:dyDescent="0.2">
      <c r="A15" s="18" t="s">
        <v>31</v>
      </c>
      <c r="B15" s="19" t="s">
        <v>25</v>
      </c>
      <c r="C15" s="19" t="s">
        <v>13</v>
      </c>
      <c r="D15" s="20" t="s">
        <v>96</v>
      </c>
      <c r="E15" s="21" t="s">
        <v>123</v>
      </c>
      <c r="F15" s="21" t="s">
        <v>10</v>
      </c>
      <c r="G15" s="72">
        <v>83</v>
      </c>
      <c r="H15" s="77">
        <v>0.82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row>
    <row r="16" spans="1:60" s="23" customFormat="1" ht="90.75" customHeight="1" x14ac:dyDescent="0.2">
      <c r="B16" s="19" t="s">
        <v>25</v>
      </c>
      <c r="C16" s="19" t="s">
        <v>14</v>
      </c>
      <c r="D16" s="20" t="s">
        <v>96</v>
      </c>
      <c r="E16" s="21" t="s">
        <v>123</v>
      </c>
      <c r="F16" s="21" t="s">
        <v>10</v>
      </c>
      <c r="G16" s="72">
        <v>79</v>
      </c>
      <c r="H16" s="77">
        <f>79/101</f>
        <v>0.78217821782178221</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row>
    <row r="17" spans="1:60" s="23" customFormat="1" ht="90.75" customHeight="1" x14ac:dyDescent="0.2">
      <c r="B17" s="19" t="s">
        <v>25</v>
      </c>
      <c r="C17" s="19" t="s">
        <v>15</v>
      </c>
      <c r="D17" s="20" t="s">
        <v>96</v>
      </c>
      <c r="E17" s="21" t="s">
        <v>122</v>
      </c>
      <c r="F17" s="21" t="s">
        <v>10</v>
      </c>
      <c r="G17" s="72">
        <v>88</v>
      </c>
      <c r="H17" s="77">
        <f>88/101</f>
        <v>0.87128712871287128</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row>
    <row r="18" spans="1:60" s="23" customFormat="1" ht="90.75" customHeight="1" x14ac:dyDescent="0.2">
      <c r="B18" s="19" t="s">
        <v>25</v>
      </c>
      <c r="C18" s="19" t="s">
        <v>18</v>
      </c>
      <c r="D18" s="20" t="s">
        <v>96</v>
      </c>
      <c r="E18" s="21" t="s">
        <v>121</v>
      </c>
      <c r="F18" s="21" t="s">
        <v>10</v>
      </c>
      <c r="G18" s="72">
        <v>73</v>
      </c>
      <c r="H18" s="77">
        <f>73/101</f>
        <v>0.72277227722772275</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s="23" customFormat="1" ht="90.75" customHeight="1" x14ac:dyDescent="0.2">
      <c r="B19" s="19" t="s">
        <v>25</v>
      </c>
      <c r="C19" s="19" t="s">
        <v>16</v>
      </c>
      <c r="D19" s="20" t="s">
        <v>96</v>
      </c>
      <c r="E19" s="21" t="s">
        <v>123</v>
      </c>
      <c r="F19" s="21" t="s">
        <v>10</v>
      </c>
      <c r="G19" s="72">
        <v>91</v>
      </c>
      <c r="H19" s="77">
        <f>91/101</f>
        <v>0.90099009900990101</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row>
    <row r="20" spans="1:60" s="23" customFormat="1" ht="90.75" customHeight="1" x14ac:dyDescent="0.2">
      <c r="B20" s="19" t="s">
        <v>26</v>
      </c>
      <c r="C20" s="19" t="s">
        <v>17</v>
      </c>
      <c r="D20" s="20" t="s">
        <v>96</v>
      </c>
      <c r="E20" s="21" t="s">
        <v>123</v>
      </c>
      <c r="F20" s="21" t="s">
        <v>10</v>
      </c>
      <c r="G20" s="72">
        <v>28</v>
      </c>
      <c r="H20" s="77">
        <f>28/101</f>
        <v>0.27722772277227725</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s="17" customFormat="1" ht="89.25" x14ac:dyDescent="0.2">
      <c r="A21" s="13" t="s">
        <v>35</v>
      </c>
      <c r="B21" s="14" t="s">
        <v>36</v>
      </c>
      <c r="C21" s="14" t="s">
        <v>37</v>
      </c>
      <c r="D21" s="15" t="s">
        <v>96</v>
      </c>
      <c r="E21" s="15" t="s">
        <v>126</v>
      </c>
      <c r="F21" s="16" t="s">
        <v>10</v>
      </c>
      <c r="G21" s="71">
        <v>29</v>
      </c>
      <c r="H21" s="76">
        <f>29/55</f>
        <v>0.52727272727272723</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row r="22" spans="1:60" s="17" customFormat="1" ht="90.75" customHeight="1" x14ac:dyDescent="0.2">
      <c r="A22" s="13"/>
      <c r="B22" s="14" t="s">
        <v>38</v>
      </c>
      <c r="C22" s="14" t="s">
        <v>39</v>
      </c>
      <c r="D22" s="15" t="s">
        <v>96</v>
      </c>
      <c r="E22" s="15" t="s">
        <v>127</v>
      </c>
      <c r="F22" s="16" t="s">
        <v>10</v>
      </c>
      <c r="G22" s="71">
        <v>30</v>
      </c>
      <c r="H22" s="76">
        <f>30/55</f>
        <v>0.54545454545454541</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row>
    <row r="23" spans="1:60" s="2" customFormat="1" ht="102" customHeight="1" x14ac:dyDescent="0.2">
      <c r="A23" s="18" t="s">
        <v>46</v>
      </c>
      <c r="B23" s="19" t="s">
        <v>97</v>
      </c>
      <c r="C23" s="84" t="s">
        <v>129</v>
      </c>
      <c r="D23" s="85" t="s">
        <v>128</v>
      </c>
      <c r="E23" s="85"/>
      <c r="F23" s="86"/>
      <c r="G23" s="22"/>
      <c r="H23" s="78"/>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row>
    <row r="24" spans="1:60" x14ac:dyDescent="0.2">
      <c r="B24" s="89"/>
      <c r="C24" s="90"/>
      <c r="D24" s="90"/>
      <c r="E24" s="90"/>
      <c r="F24" s="90"/>
      <c r="G24" s="90"/>
      <c r="H24" s="91"/>
    </row>
    <row r="25" spans="1:60" ht="2.25" customHeight="1" x14ac:dyDescent="0.2">
      <c r="B25" s="92"/>
      <c r="C25" s="93"/>
      <c r="D25" s="93"/>
      <c r="E25" s="93"/>
      <c r="F25" s="93"/>
      <c r="G25" s="93"/>
      <c r="H25" s="94"/>
    </row>
    <row r="26" spans="1:60" ht="12.75" customHeight="1" x14ac:dyDescent="0.2">
      <c r="B26" s="11"/>
      <c r="C26" s="11"/>
      <c r="D26" s="11"/>
      <c r="E26" s="11"/>
      <c r="F26" s="11"/>
      <c r="G26" s="12"/>
      <c r="H26" s="79"/>
    </row>
  </sheetData>
  <mergeCells count="4">
    <mergeCell ref="B1:H1"/>
    <mergeCell ref="B3:C3"/>
    <mergeCell ref="B5:C5"/>
    <mergeCell ref="B24:H25"/>
  </mergeCells>
  <pageMargins left="0.25" right="0.25" top="0.9" bottom="0.45" header="0.25" footer="0.25"/>
  <pageSetup scale="95" orientation="landscape" horizontalDpi="4294967293" r:id="rId1"/>
  <headerFooter alignWithMargins="0">
    <oddHeader xml:space="preserve">&amp;C&amp;"Arial,Bold"&amp;12Program Outcome Achievement&amp;"Arial Narrow,Bold" 
&amp;R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B3" zoomScale="145" zoomScaleNormal="145" workbookViewId="0">
      <selection activeCell="H14" sqref="H14"/>
    </sheetView>
  </sheetViews>
  <sheetFormatPr defaultRowHeight="15" x14ac:dyDescent="0.25"/>
  <cols>
    <col min="1" max="1" width="87.85546875" style="29" bestFit="1" customWidth="1"/>
    <col min="2" max="2" width="40.7109375" style="29" customWidth="1"/>
    <col min="3" max="3" width="12.140625" style="29" customWidth="1"/>
    <col min="4" max="4" width="16.7109375" style="31" customWidth="1"/>
    <col min="5" max="5" width="8.7109375" style="29" customWidth="1"/>
    <col min="6" max="6" width="15.7109375" style="32" customWidth="1"/>
    <col min="7" max="16384" width="9.140625" style="29"/>
  </cols>
  <sheetData>
    <row r="1" spans="1:12" s="28" customFormat="1" ht="59.25" customHeight="1" x14ac:dyDescent="0.25">
      <c r="A1" s="24" t="s">
        <v>2</v>
      </c>
      <c r="B1" s="25" t="s">
        <v>4</v>
      </c>
      <c r="C1" s="25" t="s">
        <v>7</v>
      </c>
      <c r="D1" s="26" t="s">
        <v>5</v>
      </c>
      <c r="E1" s="25" t="s">
        <v>0</v>
      </c>
      <c r="F1" s="27" t="s">
        <v>3</v>
      </c>
    </row>
    <row r="2" spans="1:12" ht="99.95" customHeight="1" x14ac:dyDescent="0.25">
      <c r="A2" s="40" t="s">
        <v>40</v>
      </c>
      <c r="B2" s="40" t="s">
        <v>90</v>
      </c>
      <c r="C2" s="41"/>
      <c r="D2" s="53">
        <v>19</v>
      </c>
      <c r="E2" s="54">
        <v>18</v>
      </c>
      <c r="F2" s="55">
        <f>E2/D2</f>
        <v>0.94736842105263153</v>
      </c>
    </row>
    <row r="3" spans="1:12" ht="84.95" customHeight="1" x14ac:dyDescent="0.25">
      <c r="A3" s="30" t="s">
        <v>48</v>
      </c>
      <c r="B3" s="30" t="s">
        <v>49</v>
      </c>
      <c r="C3" s="37" t="s">
        <v>98</v>
      </c>
      <c r="D3" s="37">
        <v>19</v>
      </c>
      <c r="E3" s="51">
        <v>15</v>
      </c>
      <c r="F3" s="52">
        <v>0.61</v>
      </c>
    </row>
    <row r="4" spans="1:12" ht="74.25" x14ac:dyDescent="0.25">
      <c r="A4" s="30"/>
      <c r="B4" s="30" t="s">
        <v>50</v>
      </c>
      <c r="C4" s="37" t="str">
        <f>C3</f>
        <v>WINTER Quarter 2014</v>
      </c>
      <c r="D4" s="37">
        <f>D3</f>
        <v>19</v>
      </c>
      <c r="E4" s="51">
        <v>18</v>
      </c>
      <c r="F4" s="52">
        <f t="shared" ref="F4:F9" si="0">E4/D4</f>
        <v>0.94736842105263153</v>
      </c>
    </row>
    <row r="5" spans="1:12" ht="90" x14ac:dyDescent="0.25">
      <c r="A5" s="30"/>
      <c r="B5" s="30" t="s">
        <v>51</v>
      </c>
      <c r="C5" s="37" t="str">
        <f t="shared" ref="C5:D8" si="1">C4</f>
        <v>WINTER Quarter 2014</v>
      </c>
      <c r="D5" s="37">
        <f t="shared" si="1"/>
        <v>19</v>
      </c>
      <c r="E5" s="51">
        <v>15</v>
      </c>
      <c r="F5" s="52">
        <f t="shared" si="0"/>
        <v>0.78947368421052633</v>
      </c>
    </row>
    <row r="6" spans="1:12" ht="84.95" customHeight="1" x14ac:dyDescent="0.25">
      <c r="A6" s="30" t="s">
        <v>52</v>
      </c>
      <c r="B6" s="30" t="s">
        <v>53</v>
      </c>
      <c r="C6" s="37" t="str">
        <f t="shared" si="1"/>
        <v>WINTER Quarter 2014</v>
      </c>
      <c r="D6" s="37">
        <f t="shared" si="1"/>
        <v>19</v>
      </c>
      <c r="E6" s="51">
        <v>13</v>
      </c>
      <c r="F6" s="52">
        <f t="shared" si="0"/>
        <v>0.68421052631578949</v>
      </c>
    </row>
    <row r="7" spans="1:12" ht="84.95" customHeight="1" x14ac:dyDescent="0.25">
      <c r="A7" s="30"/>
      <c r="B7" s="30" t="s">
        <v>54</v>
      </c>
      <c r="C7" s="37" t="str">
        <f t="shared" si="1"/>
        <v>WINTER Quarter 2014</v>
      </c>
      <c r="D7" s="37">
        <f t="shared" si="1"/>
        <v>19</v>
      </c>
      <c r="E7" s="51">
        <v>14</v>
      </c>
      <c r="F7" s="52">
        <f t="shared" si="0"/>
        <v>0.73684210526315785</v>
      </c>
    </row>
    <row r="8" spans="1:12" ht="84.95" customHeight="1" x14ac:dyDescent="0.25">
      <c r="A8" s="30" t="s">
        <v>55</v>
      </c>
      <c r="B8" s="30" t="s">
        <v>56</v>
      </c>
      <c r="C8" s="37" t="str">
        <f t="shared" si="1"/>
        <v>WINTER Quarter 2014</v>
      </c>
      <c r="D8" s="37">
        <f t="shared" si="1"/>
        <v>19</v>
      </c>
      <c r="E8" s="51">
        <v>17</v>
      </c>
      <c r="F8" s="52">
        <f t="shared" si="0"/>
        <v>0.89473684210526316</v>
      </c>
    </row>
    <row r="9" spans="1:12" ht="99.95" customHeight="1" x14ac:dyDescent="0.25">
      <c r="A9" s="38" t="s">
        <v>43</v>
      </c>
      <c r="B9" s="38" t="s">
        <v>91</v>
      </c>
      <c r="C9" s="39"/>
      <c r="D9" s="56">
        <v>19</v>
      </c>
      <c r="E9" s="57">
        <v>16</v>
      </c>
      <c r="F9" s="58">
        <f t="shared" si="0"/>
        <v>0.84210526315789469</v>
      </c>
    </row>
    <row r="10" spans="1:12" ht="84.95" customHeight="1" x14ac:dyDescent="0.25">
      <c r="A10" s="30" t="s">
        <v>57</v>
      </c>
      <c r="B10" s="30" t="s">
        <v>41</v>
      </c>
      <c r="C10" s="37" t="str">
        <f>C8</f>
        <v>WINTER Quarter 2014</v>
      </c>
      <c r="D10" s="37">
        <f>D8</f>
        <v>19</v>
      </c>
      <c r="E10" s="51">
        <v>9</v>
      </c>
      <c r="F10" s="52">
        <f>E10/D10</f>
        <v>0.47368421052631576</v>
      </c>
    </row>
    <row r="11" spans="1:12" ht="84.95" customHeight="1" x14ac:dyDescent="0.25">
      <c r="A11" s="30" t="s">
        <v>58</v>
      </c>
      <c r="B11" s="30" t="s">
        <v>42</v>
      </c>
      <c r="C11" s="37" t="str">
        <f>C10</f>
        <v>WINTER Quarter 2014</v>
      </c>
      <c r="D11" s="37">
        <f>D10</f>
        <v>19</v>
      </c>
      <c r="E11" s="51">
        <v>18</v>
      </c>
      <c r="F11" s="52">
        <f>E11/D11</f>
        <v>0.94736842105263153</v>
      </c>
    </row>
    <row r="12" spans="1:12" ht="84.95" customHeight="1" x14ac:dyDescent="0.25">
      <c r="A12" s="30" t="s">
        <v>59</v>
      </c>
      <c r="B12" s="30" t="s">
        <v>60</v>
      </c>
      <c r="C12" s="37" t="str">
        <f>C11</f>
        <v>WINTER Quarter 2014</v>
      </c>
      <c r="D12" s="37">
        <f>D11</f>
        <v>19</v>
      </c>
      <c r="E12" s="51">
        <v>16</v>
      </c>
      <c r="F12" s="52">
        <f>E12/D12</f>
        <v>0.84210526315789469</v>
      </c>
    </row>
    <row r="13" spans="1:12" ht="98.25" customHeight="1" x14ac:dyDescent="0.25">
      <c r="A13" s="42" t="s">
        <v>45</v>
      </c>
      <c r="B13" s="42" t="s">
        <v>92</v>
      </c>
      <c r="C13" s="43"/>
      <c r="D13" s="59">
        <v>19</v>
      </c>
      <c r="E13" s="60">
        <v>18</v>
      </c>
      <c r="F13" s="61">
        <f>E13/D13</f>
        <v>0.94736842105263153</v>
      </c>
    </row>
    <row r="14" spans="1:12" ht="84.95" customHeight="1" x14ac:dyDescent="0.25">
      <c r="A14" s="30" t="s">
        <v>61</v>
      </c>
      <c r="B14" s="30" t="s">
        <v>62</v>
      </c>
      <c r="C14" s="37" t="str">
        <f>C12</f>
        <v>WINTER Quarter 2014</v>
      </c>
      <c r="D14" s="37">
        <f>D12</f>
        <v>19</v>
      </c>
      <c r="E14" s="51">
        <v>18</v>
      </c>
      <c r="F14" s="52">
        <f t="shared" ref="F14:F19" si="2">E14/D14</f>
        <v>0.94736842105263153</v>
      </c>
    </row>
    <row r="15" spans="1:12" ht="84.95" customHeight="1" x14ac:dyDescent="0.25">
      <c r="A15" s="30"/>
      <c r="B15" s="30" t="s">
        <v>63</v>
      </c>
      <c r="C15" s="37" t="str">
        <f>C14</f>
        <v>WINTER Quarter 2014</v>
      </c>
      <c r="D15" s="37">
        <f>D14</f>
        <v>19</v>
      </c>
      <c r="E15" s="51">
        <v>16</v>
      </c>
      <c r="F15" s="52">
        <f t="shared" si="2"/>
        <v>0.84210526315789469</v>
      </c>
      <c r="L15" s="29">
        <v>89</v>
      </c>
    </row>
    <row r="16" spans="1:12" ht="84.95" customHeight="1" x14ac:dyDescent="0.25">
      <c r="A16" s="30" t="s">
        <v>64</v>
      </c>
      <c r="B16" s="30" t="s">
        <v>65</v>
      </c>
      <c r="C16" s="37" t="str">
        <f>C15</f>
        <v>WINTER Quarter 2014</v>
      </c>
      <c r="D16" s="37">
        <f>D15</f>
        <v>19</v>
      </c>
      <c r="E16" s="51">
        <v>12</v>
      </c>
      <c r="F16" s="52">
        <f t="shared" si="2"/>
        <v>0.63157894736842102</v>
      </c>
      <c r="L16" s="29">
        <v>62</v>
      </c>
    </row>
    <row r="17" spans="1:14" ht="84.95" customHeight="1" x14ac:dyDescent="0.25">
      <c r="A17" s="30" t="s">
        <v>66</v>
      </c>
      <c r="B17" s="30" t="s">
        <v>67</v>
      </c>
      <c r="C17" s="37" t="str">
        <f t="shared" ref="C17:D18" si="3">C16</f>
        <v>WINTER Quarter 2014</v>
      </c>
      <c r="D17" s="37">
        <f t="shared" si="3"/>
        <v>19</v>
      </c>
      <c r="E17" s="51">
        <v>13</v>
      </c>
      <c r="F17" s="52">
        <f t="shared" si="2"/>
        <v>0.68421052631578949</v>
      </c>
      <c r="L17" s="29">
        <v>83</v>
      </c>
    </row>
    <row r="18" spans="1:14" ht="84.95" customHeight="1" x14ac:dyDescent="0.25">
      <c r="A18" s="30"/>
      <c r="B18" s="30" t="s">
        <v>68</v>
      </c>
      <c r="C18" s="37" t="str">
        <f t="shared" si="3"/>
        <v>WINTER Quarter 2014</v>
      </c>
      <c r="D18" s="37">
        <f t="shared" si="3"/>
        <v>19</v>
      </c>
      <c r="E18" s="51">
        <v>14</v>
      </c>
      <c r="F18" s="52">
        <f t="shared" si="2"/>
        <v>0.73684210526315785</v>
      </c>
      <c r="L18" s="29">
        <v>81</v>
      </c>
    </row>
    <row r="19" spans="1:14" ht="98.25" customHeight="1" x14ac:dyDescent="0.25">
      <c r="A19" s="44" t="s">
        <v>44</v>
      </c>
      <c r="B19" s="44" t="s">
        <v>93</v>
      </c>
      <c r="C19" s="45"/>
      <c r="D19" s="62">
        <v>19</v>
      </c>
      <c r="E19" s="63">
        <v>16</v>
      </c>
      <c r="F19" s="64">
        <f t="shared" si="2"/>
        <v>0.84210526315789469</v>
      </c>
      <c r="L19" s="29">
        <v>52</v>
      </c>
    </row>
    <row r="20" spans="1:14" ht="84.95" customHeight="1" x14ac:dyDescent="0.25">
      <c r="A20" s="30" t="s">
        <v>69</v>
      </c>
      <c r="B20" s="30" t="s">
        <v>70</v>
      </c>
      <c r="C20" s="37" t="str">
        <f>C18</f>
        <v>WINTER Quarter 2014</v>
      </c>
      <c r="D20" s="37">
        <f>D18</f>
        <v>19</v>
      </c>
      <c r="E20" s="51">
        <v>13</v>
      </c>
      <c r="F20" s="52">
        <f t="shared" ref="F20:F25" si="4">E20/D20</f>
        <v>0.68421052631578949</v>
      </c>
      <c r="L20" s="29">
        <v>62</v>
      </c>
    </row>
    <row r="21" spans="1:14" ht="84.95" customHeight="1" x14ac:dyDescent="0.25">
      <c r="A21" s="30"/>
      <c r="B21" s="30" t="s">
        <v>71</v>
      </c>
      <c r="C21" s="37" t="str">
        <f>C20</f>
        <v>WINTER Quarter 2014</v>
      </c>
      <c r="D21" s="37">
        <f>D20</f>
        <v>19</v>
      </c>
      <c r="E21" s="51">
        <v>15</v>
      </c>
      <c r="F21" s="52">
        <f t="shared" si="4"/>
        <v>0.78947368421052633</v>
      </c>
      <c r="L21" s="29">
        <f>AVERAGE(L15:L18)</f>
        <v>78.75</v>
      </c>
    </row>
    <row r="22" spans="1:14" ht="84.95" customHeight="1" x14ac:dyDescent="0.25">
      <c r="A22" s="30"/>
      <c r="B22" s="30" t="s">
        <v>72</v>
      </c>
      <c r="C22" s="37" t="str">
        <f t="shared" ref="C22:D24" si="5">C21</f>
        <v>WINTER Quarter 2014</v>
      </c>
      <c r="D22" s="37">
        <f t="shared" si="5"/>
        <v>19</v>
      </c>
      <c r="E22" s="51">
        <v>11</v>
      </c>
      <c r="F22" s="52">
        <f t="shared" si="4"/>
        <v>0.57894736842105265</v>
      </c>
      <c r="L22" s="29">
        <f>73*0.72</f>
        <v>52.559999999999995</v>
      </c>
      <c r="N22" s="29">
        <f>AVERAGE(L19:L20)</f>
        <v>57</v>
      </c>
    </row>
    <row r="23" spans="1:14" ht="84.95" customHeight="1" x14ac:dyDescent="0.25">
      <c r="A23" s="30" t="s">
        <v>73</v>
      </c>
      <c r="B23" s="30" t="s">
        <v>78</v>
      </c>
      <c r="C23" s="37" t="str">
        <f t="shared" si="5"/>
        <v>WINTER Quarter 2014</v>
      </c>
      <c r="D23" s="37">
        <f t="shared" si="5"/>
        <v>19</v>
      </c>
      <c r="E23" s="51">
        <v>14</v>
      </c>
      <c r="F23" s="52">
        <f t="shared" si="4"/>
        <v>0.73684210526315785</v>
      </c>
      <c r="L23" s="29">
        <f>73*0.8</f>
        <v>58.400000000000006</v>
      </c>
      <c r="N23" s="29">
        <f>73*0.57</f>
        <v>41.61</v>
      </c>
    </row>
    <row r="24" spans="1:14" ht="84.95" customHeight="1" x14ac:dyDescent="0.25">
      <c r="A24" s="30" t="s">
        <v>74</v>
      </c>
      <c r="B24" s="30" t="s">
        <v>75</v>
      </c>
      <c r="C24" s="37" t="str">
        <f t="shared" si="5"/>
        <v>WINTER Quarter 2014</v>
      </c>
      <c r="D24" s="37">
        <f t="shared" si="5"/>
        <v>19</v>
      </c>
      <c r="E24" s="51">
        <v>13</v>
      </c>
      <c r="F24" s="52">
        <f t="shared" si="4"/>
        <v>0.68421052631578949</v>
      </c>
    </row>
    <row r="25" spans="1:14" ht="99.95" customHeight="1" x14ac:dyDescent="0.25">
      <c r="A25" s="46" t="s">
        <v>76</v>
      </c>
      <c r="B25" s="46" t="s">
        <v>94</v>
      </c>
      <c r="C25" s="47"/>
      <c r="D25" s="65">
        <v>19</v>
      </c>
      <c r="E25" s="66">
        <v>6</v>
      </c>
      <c r="F25" s="67">
        <f t="shared" si="4"/>
        <v>0.31578947368421051</v>
      </c>
    </row>
    <row r="26" spans="1:14" ht="84.95" customHeight="1" x14ac:dyDescent="0.25">
      <c r="A26" s="30" t="s">
        <v>77</v>
      </c>
      <c r="B26" s="30" t="s">
        <v>80</v>
      </c>
      <c r="C26" s="37" t="str">
        <f>C24</f>
        <v>WINTER Quarter 2014</v>
      </c>
      <c r="D26" s="37">
        <f>D24</f>
        <v>19</v>
      </c>
      <c r="E26" s="51">
        <v>5</v>
      </c>
      <c r="F26" s="52">
        <f t="shared" ref="F26:F32" si="6">E26/D26</f>
        <v>0.26315789473684209</v>
      </c>
    </row>
    <row r="27" spans="1:14" ht="84.95" customHeight="1" x14ac:dyDescent="0.25">
      <c r="A27" s="30" t="s">
        <v>79</v>
      </c>
      <c r="B27" s="30" t="s">
        <v>81</v>
      </c>
      <c r="C27" s="37" t="str">
        <f>C26</f>
        <v>WINTER Quarter 2014</v>
      </c>
      <c r="D27" s="37">
        <f>D26</f>
        <v>19</v>
      </c>
      <c r="E27" s="51">
        <v>4</v>
      </c>
      <c r="F27" s="52">
        <f t="shared" si="6"/>
        <v>0.21052631578947367</v>
      </c>
    </row>
    <row r="28" spans="1:14" ht="84.95" customHeight="1" x14ac:dyDescent="0.25">
      <c r="A28" s="30" t="s">
        <v>82</v>
      </c>
      <c r="B28" s="30" t="s">
        <v>83</v>
      </c>
      <c r="C28" s="37" t="str">
        <f>C27</f>
        <v>WINTER Quarter 2014</v>
      </c>
      <c r="D28" s="37">
        <f>D27</f>
        <v>19</v>
      </c>
      <c r="E28" s="51">
        <v>14</v>
      </c>
      <c r="F28" s="52">
        <f t="shared" si="6"/>
        <v>0.73684210526315785</v>
      </c>
    </row>
    <row r="29" spans="1:14" ht="99.95" customHeight="1" x14ac:dyDescent="0.25">
      <c r="A29" s="48" t="s">
        <v>84</v>
      </c>
      <c r="B29" s="48" t="s">
        <v>95</v>
      </c>
      <c r="C29" s="49"/>
      <c r="D29" s="68">
        <v>19</v>
      </c>
      <c r="E29" s="69">
        <v>10</v>
      </c>
      <c r="F29" s="70">
        <f t="shared" si="6"/>
        <v>0.52631578947368418</v>
      </c>
    </row>
    <row r="30" spans="1:14" ht="84.95" customHeight="1" x14ac:dyDescent="0.25">
      <c r="A30" s="30" t="s">
        <v>85</v>
      </c>
      <c r="B30" s="30" t="s">
        <v>86</v>
      </c>
      <c r="C30" s="37" t="str">
        <f>C28</f>
        <v>WINTER Quarter 2014</v>
      </c>
      <c r="D30" s="37">
        <f>D28</f>
        <v>19</v>
      </c>
      <c r="E30" s="51">
        <v>10</v>
      </c>
      <c r="F30" s="52">
        <f t="shared" si="6"/>
        <v>0.52631578947368418</v>
      </c>
    </row>
    <row r="31" spans="1:14" ht="84.95" customHeight="1" x14ac:dyDescent="0.25">
      <c r="A31" s="30" t="s">
        <v>87</v>
      </c>
      <c r="B31" s="30" t="s">
        <v>88</v>
      </c>
      <c r="C31" s="37" t="str">
        <f>C30</f>
        <v>WINTER Quarter 2014</v>
      </c>
      <c r="D31" s="37">
        <f>D30</f>
        <v>19</v>
      </c>
      <c r="E31" s="51">
        <v>12</v>
      </c>
      <c r="F31" s="52">
        <f t="shared" si="6"/>
        <v>0.63157894736842102</v>
      </c>
    </row>
    <row r="32" spans="1:14" ht="84.95" customHeight="1" x14ac:dyDescent="0.25">
      <c r="A32" s="36" t="s">
        <v>89</v>
      </c>
      <c r="B32" s="36" t="s">
        <v>88</v>
      </c>
      <c r="C32" s="50" t="str">
        <f>C31</f>
        <v>WINTER Quarter 2014</v>
      </c>
      <c r="D32" s="50">
        <f>D31</f>
        <v>19</v>
      </c>
      <c r="E32" s="51">
        <v>8</v>
      </c>
      <c r="F32" s="52">
        <f t="shared" si="6"/>
        <v>0.42105263157894735</v>
      </c>
    </row>
  </sheetData>
  <pageMargins left="0.7" right="0.7" top="0.75" bottom="0.75" header="0.3" footer="0.3"/>
  <pageSetup scale="66" fitToHeight="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8" zoomScale="145" zoomScaleNormal="145" workbookViewId="0">
      <selection activeCell="H14" sqref="H14"/>
    </sheetView>
  </sheetViews>
  <sheetFormatPr defaultRowHeight="15" x14ac:dyDescent="0.25"/>
  <cols>
    <col min="1" max="2" width="40.7109375" style="29" customWidth="1"/>
    <col min="3" max="3" width="12.140625" style="29" customWidth="1"/>
    <col min="4" max="4" width="16.7109375" style="31" customWidth="1"/>
    <col min="5" max="5" width="8.7109375" style="29" customWidth="1"/>
    <col min="6" max="6" width="15.7109375" style="32" customWidth="1"/>
    <col min="7" max="16384" width="9.140625" style="29"/>
  </cols>
  <sheetData>
    <row r="1" spans="1:6" s="28" customFormat="1" ht="54" x14ac:dyDescent="0.25">
      <c r="A1" s="24" t="s">
        <v>2</v>
      </c>
      <c r="B1" s="25" t="s">
        <v>4</v>
      </c>
      <c r="C1" s="25" t="s">
        <v>7</v>
      </c>
      <c r="D1" s="26" t="s">
        <v>5</v>
      </c>
      <c r="E1" s="25" t="s">
        <v>0</v>
      </c>
      <c r="F1" s="27" t="s">
        <v>3</v>
      </c>
    </row>
    <row r="2" spans="1:6" ht="105.75" x14ac:dyDescent="0.25">
      <c r="A2" s="40" t="s">
        <v>40</v>
      </c>
      <c r="B2" s="40" t="s">
        <v>90</v>
      </c>
      <c r="C2" s="41"/>
      <c r="D2" s="53">
        <v>17</v>
      </c>
      <c r="E2" s="54">
        <v>16</v>
      </c>
      <c r="F2" s="55">
        <f>E2/D2</f>
        <v>0.94117647058823528</v>
      </c>
    </row>
    <row r="3" spans="1:6" ht="90" x14ac:dyDescent="0.25">
      <c r="A3" s="30" t="s">
        <v>48</v>
      </c>
      <c r="B3" s="30" t="s">
        <v>49</v>
      </c>
      <c r="C3" s="37" t="s">
        <v>99</v>
      </c>
      <c r="D3" s="37">
        <f>D2</f>
        <v>17</v>
      </c>
      <c r="E3" s="51">
        <v>11</v>
      </c>
      <c r="F3" s="52">
        <v>0.61</v>
      </c>
    </row>
    <row r="4" spans="1:6" ht="74.25" x14ac:dyDescent="0.25">
      <c r="A4" s="30"/>
      <c r="B4" s="30" t="s">
        <v>50</v>
      </c>
      <c r="C4" s="37" t="str">
        <f>C3</f>
        <v>SPRING Quarter 2014</v>
      </c>
      <c r="D4" s="37">
        <f>D3</f>
        <v>17</v>
      </c>
      <c r="E4" s="51">
        <v>15</v>
      </c>
      <c r="F4" s="52">
        <f t="shared" ref="F4:F34" si="0">E4/D4</f>
        <v>0.88235294117647056</v>
      </c>
    </row>
    <row r="5" spans="1:6" ht="90" x14ac:dyDescent="0.25">
      <c r="A5" s="30"/>
      <c r="B5" s="30" t="s">
        <v>51</v>
      </c>
      <c r="C5" s="37" t="str">
        <f t="shared" ref="C5:D8" si="1">C4</f>
        <v>SPRING Quarter 2014</v>
      </c>
      <c r="D5" s="37">
        <f t="shared" si="1"/>
        <v>17</v>
      </c>
      <c r="E5" s="51">
        <v>14</v>
      </c>
      <c r="F5" s="52">
        <f t="shared" si="0"/>
        <v>0.82352941176470584</v>
      </c>
    </row>
    <row r="6" spans="1:6" ht="90" x14ac:dyDescent="0.25">
      <c r="A6" s="30" t="s">
        <v>52</v>
      </c>
      <c r="B6" s="30" t="s">
        <v>53</v>
      </c>
      <c r="C6" s="37" t="str">
        <f t="shared" si="1"/>
        <v>SPRING Quarter 2014</v>
      </c>
      <c r="D6" s="37">
        <f t="shared" si="1"/>
        <v>17</v>
      </c>
      <c r="E6" s="51">
        <v>16</v>
      </c>
      <c r="F6" s="52">
        <f t="shared" si="0"/>
        <v>0.94117647058823528</v>
      </c>
    </row>
    <row r="7" spans="1:6" ht="90" x14ac:dyDescent="0.25">
      <c r="A7" s="30"/>
      <c r="B7" s="30" t="s">
        <v>54</v>
      </c>
      <c r="C7" s="37" t="str">
        <f t="shared" si="1"/>
        <v>SPRING Quarter 2014</v>
      </c>
      <c r="D7" s="37">
        <f t="shared" si="1"/>
        <v>17</v>
      </c>
      <c r="E7" s="51">
        <v>14</v>
      </c>
      <c r="F7" s="52">
        <f t="shared" si="0"/>
        <v>0.82352941176470584</v>
      </c>
    </row>
    <row r="8" spans="1:6" ht="90" x14ac:dyDescent="0.25">
      <c r="A8" s="30" t="s">
        <v>55</v>
      </c>
      <c r="B8" s="30" t="s">
        <v>56</v>
      </c>
      <c r="C8" s="37" t="str">
        <f t="shared" si="1"/>
        <v>SPRING Quarter 2014</v>
      </c>
      <c r="D8" s="37">
        <f t="shared" si="1"/>
        <v>17</v>
      </c>
      <c r="E8" s="51">
        <v>16</v>
      </c>
      <c r="F8" s="52">
        <f t="shared" si="0"/>
        <v>0.94117647058823528</v>
      </c>
    </row>
    <row r="9" spans="1:6" ht="105.75" x14ac:dyDescent="0.25">
      <c r="A9" s="38" t="s">
        <v>43</v>
      </c>
      <c r="B9" s="38" t="s">
        <v>91</v>
      </c>
      <c r="C9" s="39"/>
      <c r="D9" s="56">
        <f>D8</f>
        <v>17</v>
      </c>
      <c r="E9" s="57">
        <v>14</v>
      </c>
      <c r="F9" s="58">
        <f t="shared" si="0"/>
        <v>0.82352941176470584</v>
      </c>
    </row>
    <row r="10" spans="1:6" ht="74.25" x14ac:dyDescent="0.25">
      <c r="A10" s="30" t="s">
        <v>57</v>
      </c>
      <c r="B10" s="30" t="s">
        <v>41</v>
      </c>
      <c r="C10" s="37" t="str">
        <f>C8</f>
        <v>SPRING Quarter 2014</v>
      </c>
      <c r="D10" s="37">
        <f>D8</f>
        <v>17</v>
      </c>
      <c r="E10" s="51">
        <v>7</v>
      </c>
      <c r="F10" s="52">
        <f t="shared" si="0"/>
        <v>0.41176470588235292</v>
      </c>
    </row>
    <row r="11" spans="1:6" ht="87.75" x14ac:dyDescent="0.25">
      <c r="A11" s="30" t="s">
        <v>58</v>
      </c>
      <c r="B11" s="30" t="s">
        <v>42</v>
      </c>
      <c r="C11" s="37" t="str">
        <f>C10</f>
        <v>SPRING Quarter 2014</v>
      </c>
      <c r="D11" s="37">
        <f>D10</f>
        <v>17</v>
      </c>
      <c r="E11" s="51">
        <v>14</v>
      </c>
      <c r="F11" s="52">
        <f t="shared" si="0"/>
        <v>0.82352941176470584</v>
      </c>
    </row>
    <row r="12" spans="1:6" ht="90" x14ac:dyDescent="0.25">
      <c r="A12" s="30" t="s">
        <v>59</v>
      </c>
      <c r="B12" s="30" t="s">
        <v>60</v>
      </c>
      <c r="C12" s="37" t="str">
        <f>C11</f>
        <v>SPRING Quarter 2014</v>
      </c>
      <c r="D12" s="37">
        <f>D11</f>
        <v>17</v>
      </c>
      <c r="E12" s="51">
        <v>14</v>
      </c>
      <c r="F12" s="52">
        <f t="shared" si="0"/>
        <v>0.82352941176470584</v>
      </c>
    </row>
    <row r="13" spans="1:6" ht="105.75" x14ac:dyDescent="0.25">
      <c r="A13" s="42" t="s">
        <v>45</v>
      </c>
      <c r="B13" s="42" t="s">
        <v>92</v>
      </c>
      <c r="C13" s="43"/>
      <c r="D13" s="59">
        <f>D12</f>
        <v>17</v>
      </c>
      <c r="E13" s="60">
        <v>16</v>
      </c>
      <c r="F13" s="61">
        <f t="shared" si="0"/>
        <v>0.94117647058823528</v>
      </c>
    </row>
    <row r="14" spans="1:6" ht="90" x14ac:dyDescent="0.25">
      <c r="A14" s="30" t="s">
        <v>61</v>
      </c>
      <c r="B14" s="30" t="s">
        <v>62</v>
      </c>
      <c r="C14" s="37" t="str">
        <f>C12</f>
        <v>SPRING Quarter 2014</v>
      </c>
      <c r="D14" s="37">
        <f>D12</f>
        <v>17</v>
      </c>
      <c r="E14" s="51">
        <v>16</v>
      </c>
      <c r="F14" s="52">
        <f t="shared" si="0"/>
        <v>0.94117647058823528</v>
      </c>
    </row>
    <row r="15" spans="1:6" ht="90" x14ac:dyDescent="0.25">
      <c r="A15" s="30"/>
      <c r="B15" s="30" t="s">
        <v>63</v>
      </c>
      <c r="C15" s="37" t="str">
        <f>C14</f>
        <v>SPRING Quarter 2014</v>
      </c>
      <c r="D15" s="37">
        <f>D14</f>
        <v>17</v>
      </c>
      <c r="E15" s="51">
        <v>16</v>
      </c>
      <c r="F15" s="52">
        <f t="shared" si="0"/>
        <v>0.94117647058823528</v>
      </c>
    </row>
    <row r="16" spans="1:6" ht="90" x14ac:dyDescent="0.25">
      <c r="A16" s="30" t="s">
        <v>64</v>
      </c>
      <c r="B16" s="30" t="s">
        <v>65</v>
      </c>
      <c r="C16" s="37" t="str">
        <f>C15</f>
        <v>SPRING Quarter 2014</v>
      </c>
      <c r="D16" s="37">
        <f>D15</f>
        <v>17</v>
      </c>
      <c r="E16" s="51">
        <v>14</v>
      </c>
      <c r="F16" s="52">
        <f t="shared" si="0"/>
        <v>0.82352941176470584</v>
      </c>
    </row>
    <row r="17" spans="1:6" ht="90" x14ac:dyDescent="0.25">
      <c r="A17" s="30" t="s">
        <v>66</v>
      </c>
      <c r="B17" s="30" t="s">
        <v>67</v>
      </c>
      <c r="C17" s="37" t="str">
        <f t="shared" ref="C17:D18" si="2">C16</f>
        <v>SPRING Quarter 2014</v>
      </c>
      <c r="D17" s="37">
        <f t="shared" si="2"/>
        <v>17</v>
      </c>
      <c r="E17" s="51">
        <v>15</v>
      </c>
      <c r="F17" s="52">
        <f t="shared" si="0"/>
        <v>0.88235294117647056</v>
      </c>
    </row>
    <row r="18" spans="1:6" ht="90" x14ac:dyDescent="0.25">
      <c r="A18" s="30"/>
      <c r="B18" s="30" t="s">
        <v>68</v>
      </c>
      <c r="C18" s="37" t="str">
        <f t="shared" si="2"/>
        <v>SPRING Quarter 2014</v>
      </c>
      <c r="D18" s="37">
        <f t="shared" si="2"/>
        <v>17</v>
      </c>
      <c r="E18" s="51">
        <v>16</v>
      </c>
      <c r="F18" s="52">
        <f t="shared" si="0"/>
        <v>0.94117647058823528</v>
      </c>
    </row>
    <row r="19" spans="1:6" ht="105.75" x14ac:dyDescent="0.25">
      <c r="A19" s="44" t="s">
        <v>44</v>
      </c>
      <c r="B19" s="44" t="s">
        <v>124</v>
      </c>
      <c r="C19" s="45"/>
      <c r="D19" s="62">
        <f>D18</f>
        <v>17</v>
      </c>
      <c r="E19" s="63">
        <v>16</v>
      </c>
      <c r="F19" s="64">
        <f t="shared" si="0"/>
        <v>0.94117647058823528</v>
      </c>
    </row>
    <row r="20" spans="1:6" ht="90" x14ac:dyDescent="0.25">
      <c r="A20" s="30" t="s">
        <v>69</v>
      </c>
      <c r="B20" s="30" t="s">
        <v>70</v>
      </c>
      <c r="C20" s="37" t="str">
        <f>C18</f>
        <v>SPRING Quarter 2014</v>
      </c>
      <c r="D20" s="37">
        <f>D18</f>
        <v>17</v>
      </c>
      <c r="E20" s="51">
        <v>14</v>
      </c>
      <c r="F20" s="52">
        <f t="shared" si="0"/>
        <v>0.82352941176470584</v>
      </c>
    </row>
    <row r="21" spans="1:6" ht="74.25" x14ac:dyDescent="0.25">
      <c r="A21" s="30"/>
      <c r="B21" s="30" t="s">
        <v>71</v>
      </c>
      <c r="C21" s="37" t="str">
        <f>C20</f>
        <v>SPRING Quarter 2014</v>
      </c>
      <c r="D21" s="37">
        <f>D20</f>
        <v>17</v>
      </c>
      <c r="E21" s="51">
        <v>15</v>
      </c>
      <c r="F21" s="52">
        <f t="shared" si="0"/>
        <v>0.88235294117647056</v>
      </c>
    </row>
    <row r="22" spans="1:6" ht="90" x14ac:dyDescent="0.25">
      <c r="A22" s="30"/>
      <c r="B22" s="30" t="s">
        <v>72</v>
      </c>
      <c r="C22" s="37" t="str">
        <f t="shared" ref="C22:D22" si="3">C21</f>
        <v>SPRING Quarter 2014</v>
      </c>
      <c r="D22" s="37">
        <f t="shared" si="3"/>
        <v>17</v>
      </c>
      <c r="E22" s="51">
        <v>15</v>
      </c>
      <c r="F22" s="52">
        <f t="shared" si="0"/>
        <v>0.88235294117647056</v>
      </c>
    </row>
    <row r="23" spans="1:6" ht="90" x14ac:dyDescent="0.25">
      <c r="A23" s="30" t="s">
        <v>102</v>
      </c>
      <c r="B23" s="30" t="s">
        <v>103</v>
      </c>
      <c r="C23" s="37" t="str">
        <f t="shared" ref="C23:D26" si="4">C21</f>
        <v>SPRING Quarter 2014</v>
      </c>
      <c r="D23" s="37">
        <f t="shared" si="4"/>
        <v>17</v>
      </c>
      <c r="E23" s="51">
        <v>16</v>
      </c>
      <c r="F23" s="52">
        <f t="shared" ref="F23" si="5">E23/D23</f>
        <v>0.94117647058823528</v>
      </c>
    </row>
    <row r="24" spans="1:6" ht="74.25" x14ac:dyDescent="0.25">
      <c r="A24" s="30" t="s">
        <v>73</v>
      </c>
      <c r="B24" s="30" t="s">
        <v>78</v>
      </c>
      <c r="C24" s="37" t="str">
        <f t="shared" si="4"/>
        <v>SPRING Quarter 2014</v>
      </c>
      <c r="D24" s="37">
        <f t="shared" si="4"/>
        <v>17</v>
      </c>
      <c r="E24" s="51">
        <v>16</v>
      </c>
      <c r="F24" s="52">
        <f t="shared" si="0"/>
        <v>0.94117647058823528</v>
      </c>
    </row>
    <row r="25" spans="1:6" ht="90" x14ac:dyDescent="0.25">
      <c r="A25" s="30" t="s">
        <v>74</v>
      </c>
      <c r="B25" s="30" t="s">
        <v>104</v>
      </c>
      <c r="C25" s="37" t="str">
        <f t="shared" si="4"/>
        <v>SPRING Quarter 2014</v>
      </c>
      <c r="D25" s="37">
        <f t="shared" si="4"/>
        <v>17</v>
      </c>
      <c r="E25" s="51">
        <v>14</v>
      </c>
      <c r="F25" s="52">
        <f t="shared" ref="F25" si="6">E25/D25</f>
        <v>0.82352941176470584</v>
      </c>
    </row>
    <row r="26" spans="1:6" ht="90" x14ac:dyDescent="0.25">
      <c r="A26" s="30" t="s">
        <v>105</v>
      </c>
      <c r="B26" s="30" t="s">
        <v>75</v>
      </c>
      <c r="C26" s="37" t="str">
        <f t="shared" si="4"/>
        <v>SPRING Quarter 2014</v>
      </c>
      <c r="D26" s="37">
        <f t="shared" si="4"/>
        <v>17</v>
      </c>
      <c r="E26" s="51">
        <v>14</v>
      </c>
      <c r="F26" s="52">
        <f t="shared" si="0"/>
        <v>0.82352941176470584</v>
      </c>
    </row>
    <row r="27" spans="1:6" ht="105.75" x14ac:dyDescent="0.25">
      <c r="A27" s="46" t="s">
        <v>76</v>
      </c>
      <c r="B27" s="46" t="s">
        <v>94</v>
      </c>
      <c r="C27" s="47"/>
      <c r="D27" s="65">
        <f>D26</f>
        <v>17</v>
      </c>
      <c r="E27" s="66">
        <v>14</v>
      </c>
      <c r="F27" s="67">
        <f t="shared" si="0"/>
        <v>0.82352941176470584</v>
      </c>
    </row>
    <row r="28" spans="1:6" ht="90" x14ac:dyDescent="0.25">
      <c r="A28" s="30" t="s">
        <v>77</v>
      </c>
      <c r="B28" s="30" t="s">
        <v>80</v>
      </c>
      <c r="C28" s="37" t="str">
        <f>C26</f>
        <v>SPRING Quarter 2014</v>
      </c>
      <c r="D28" s="37">
        <f>D26</f>
        <v>17</v>
      </c>
      <c r="E28" s="51">
        <v>15</v>
      </c>
      <c r="F28" s="52">
        <f t="shared" si="0"/>
        <v>0.88235294117647056</v>
      </c>
    </row>
    <row r="29" spans="1:6" ht="90" x14ac:dyDescent="0.25">
      <c r="A29" s="30" t="s">
        <v>79</v>
      </c>
      <c r="B29" s="30" t="s">
        <v>81</v>
      </c>
      <c r="C29" s="37" t="str">
        <f>C28</f>
        <v>SPRING Quarter 2014</v>
      </c>
      <c r="D29" s="37">
        <f>D28</f>
        <v>17</v>
      </c>
      <c r="E29" s="51">
        <v>9</v>
      </c>
      <c r="F29" s="52">
        <f t="shared" si="0"/>
        <v>0.52941176470588236</v>
      </c>
    </row>
    <row r="30" spans="1:6" ht="90" x14ac:dyDescent="0.25">
      <c r="A30" s="30" t="s">
        <v>82</v>
      </c>
      <c r="B30" s="30" t="s">
        <v>83</v>
      </c>
      <c r="C30" s="37" t="str">
        <f>C29</f>
        <v>SPRING Quarter 2014</v>
      </c>
      <c r="D30" s="37">
        <f>D29</f>
        <v>17</v>
      </c>
      <c r="E30" s="51">
        <v>14</v>
      </c>
      <c r="F30" s="52">
        <f t="shared" si="0"/>
        <v>0.82352941176470584</v>
      </c>
    </row>
    <row r="31" spans="1:6" ht="105.75" x14ac:dyDescent="0.25">
      <c r="A31" s="48" t="s">
        <v>84</v>
      </c>
      <c r="B31" s="48" t="s">
        <v>95</v>
      </c>
      <c r="C31" s="49"/>
      <c r="D31" s="68">
        <f>D30</f>
        <v>17</v>
      </c>
      <c r="E31" s="69">
        <v>15</v>
      </c>
      <c r="F31" s="70">
        <f t="shared" si="0"/>
        <v>0.88235294117647056</v>
      </c>
    </row>
    <row r="32" spans="1:6" ht="74.25" x14ac:dyDescent="0.25">
      <c r="A32" s="30" t="s">
        <v>85</v>
      </c>
      <c r="B32" s="30" t="s">
        <v>86</v>
      </c>
      <c r="C32" s="37" t="str">
        <f>C30</f>
        <v>SPRING Quarter 2014</v>
      </c>
      <c r="D32" s="37">
        <f>D30</f>
        <v>17</v>
      </c>
      <c r="E32" s="51">
        <v>13</v>
      </c>
      <c r="F32" s="52">
        <f t="shared" si="0"/>
        <v>0.76470588235294112</v>
      </c>
    </row>
    <row r="33" spans="1:11" ht="90" x14ac:dyDescent="0.25">
      <c r="A33" s="30" t="s">
        <v>87</v>
      </c>
      <c r="B33" s="30" t="s">
        <v>88</v>
      </c>
      <c r="C33" s="37" t="str">
        <f>C32</f>
        <v>SPRING Quarter 2014</v>
      </c>
      <c r="D33" s="37">
        <f>D32</f>
        <v>17</v>
      </c>
      <c r="E33" s="51">
        <v>14</v>
      </c>
      <c r="F33" s="52">
        <f t="shared" si="0"/>
        <v>0.82352941176470584</v>
      </c>
    </row>
    <row r="34" spans="1:11" ht="90" x14ac:dyDescent="0.25">
      <c r="A34" s="36" t="s">
        <v>89</v>
      </c>
      <c r="B34" s="36" t="s">
        <v>88</v>
      </c>
      <c r="C34" s="50" t="str">
        <f>C33</f>
        <v>SPRING Quarter 2014</v>
      </c>
      <c r="D34" s="50">
        <f>D33</f>
        <v>17</v>
      </c>
      <c r="E34" s="51">
        <v>15</v>
      </c>
      <c r="F34" s="52">
        <f t="shared" si="0"/>
        <v>0.88235294117647056</v>
      </c>
      <c r="K34" s="29">
        <f>18+16</f>
        <v>34</v>
      </c>
    </row>
  </sheetData>
  <pageMargins left="0.7" right="0.7" top="0.75" bottom="0.75" header="0.3" footer="0.3"/>
  <pageSetup scale="66" fitToHeight="2" orientation="portrait" horizontalDpi="300" verticalDpi="300" r:id="rId1"/>
  <rowBreaks count="1" manualBreakCount="1">
    <brk id="1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9" zoomScale="145" zoomScaleNormal="145" workbookViewId="0">
      <selection activeCell="H14" sqref="H14"/>
    </sheetView>
  </sheetViews>
  <sheetFormatPr defaultRowHeight="15" x14ac:dyDescent="0.25"/>
  <cols>
    <col min="1" max="2" width="40.7109375" style="29" customWidth="1"/>
    <col min="3" max="3" width="12.140625" style="29" customWidth="1"/>
    <col min="4" max="4" width="16.7109375" style="31" customWidth="1"/>
    <col min="5" max="5" width="8.7109375" style="29" customWidth="1"/>
    <col min="6" max="6" width="15.7109375" style="32" customWidth="1"/>
    <col min="7" max="16384" width="9.140625" style="29"/>
  </cols>
  <sheetData>
    <row r="1" spans="1:6" s="28" customFormat="1" ht="54" x14ac:dyDescent="0.25">
      <c r="A1" s="24" t="s">
        <v>2</v>
      </c>
      <c r="B1" s="25" t="s">
        <v>4</v>
      </c>
      <c r="C1" s="25" t="s">
        <v>7</v>
      </c>
      <c r="D1" s="26" t="s">
        <v>5</v>
      </c>
      <c r="E1" s="25" t="s">
        <v>0</v>
      </c>
      <c r="F1" s="27" t="s">
        <v>3</v>
      </c>
    </row>
    <row r="2" spans="1:6" ht="105.75" x14ac:dyDescent="0.25">
      <c r="A2" s="40" t="s">
        <v>40</v>
      </c>
      <c r="B2" s="40" t="s">
        <v>90</v>
      </c>
      <c r="C2" s="41"/>
      <c r="D2" s="53">
        <v>8</v>
      </c>
      <c r="E2" s="54">
        <v>8</v>
      </c>
      <c r="F2" s="55">
        <f>E2/D2</f>
        <v>1</v>
      </c>
    </row>
    <row r="3" spans="1:6" ht="90" x14ac:dyDescent="0.25">
      <c r="A3" s="30" t="s">
        <v>48</v>
      </c>
      <c r="B3" s="30" t="s">
        <v>49</v>
      </c>
      <c r="C3" s="37" t="s">
        <v>101</v>
      </c>
      <c r="D3" s="37">
        <f>D2</f>
        <v>8</v>
      </c>
      <c r="E3" s="51">
        <v>8</v>
      </c>
      <c r="F3" s="52">
        <v>0.61</v>
      </c>
    </row>
    <row r="4" spans="1:6" ht="74.25" x14ac:dyDescent="0.25">
      <c r="A4" s="30"/>
      <c r="B4" s="30" t="s">
        <v>50</v>
      </c>
      <c r="C4" s="37" t="str">
        <f>C3</f>
        <v>SUMMER Quarter 2014</v>
      </c>
      <c r="D4" s="37">
        <f>D3</f>
        <v>8</v>
      </c>
      <c r="E4" s="51">
        <v>8</v>
      </c>
      <c r="F4" s="52">
        <f t="shared" ref="F4:F34" si="0">E4/D4</f>
        <v>1</v>
      </c>
    </row>
    <row r="5" spans="1:6" ht="90" x14ac:dyDescent="0.25">
      <c r="A5" s="30"/>
      <c r="B5" s="30" t="s">
        <v>51</v>
      </c>
      <c r="C5" s="37" t="str">
        <f t="shared" ref="C5:D8" si="1">C4</f>
        <v>SUMMER Quarter 2014</v>
      </c>
      <c r="D5" s="37">
        <f t="shared" si="1"/>
        <v>8</v>
      </c>
      <c r="E5" s="51">
        <v>6</v>
      </c>
      <c r="F5" s="52">
        <f t="shared" si="0"/>
        <v>0.75</v>
      </c>
    </row>
    <row r="6" spans="1:6" ht="90" x14ac:dyDescent="0.25">
      <c r="A6" s="30" t="s">
        <v>52</v>
      </c>
      <c r="B6" s="30" t="s">
        <v>53</v>
      </c>
      <c r="C6" s="37" t="str">
        <f t="shared" si="1"/>
        <v>SUMMER Quarter 2014</v>
      </c>
      <c r="D6" s="37">
        <f t="shared" si="1"/>
        <v>8</v>
      </c>
      <c r="E6" s="51">
        <v>7</v>
      </c>
      <c r="F6" s="52">
        <f t="shared" si="0"/>
        <v>0.875</v>
      </c>
    </row>
    <row r="7" spans="1:6" ht="90" x14ac:dyDescent="0.25">
      <c r="A7" s="30"/>
      <c r="B7" s="30" t="s">
        <v>54</v>
      </c>
      <c r="C7" s="37" t="str">
        <f t="shared" si="1"/>
        <v>SUMMER Quarter 2014</v>
      </c>
      <c r="D7" s="37">
        <f t="shared" si="1"/>
        <v>8</v>
      </c>
      <c r="E7" s="51">
        <v>7</v>
      </c>
      <c r="F7" s="52">
        <f t="shared" si="0"/>
        <v>0.875</v>
      </c>
    </row>
    <row r="8" spans="1:6" ht="90" x14ac:dyDescent="0.25">
      <c r="A8" s="30" t="s">
        <v>55</v>
      </c>
      <c r="B8" s="30" t="s">
        <v>56</v>
      </c>
      <c r="C8" s="37" t="str">
        <f t="shared" si="1"/>
        <v>SUMMER Quarter 2014</v>
      </c>
      <c r="D8" s="37">
        <f t="shared" si="1"/>
        <v>8</v>
      </c>
      <c r="E8" s="51">
        <v>8</v>
      </c>
      <c r="F8" s="52">
        <f t="shared" si="0"/>
        <v>1</v>
      </c>
    </row>
    <row r="9" spans="1:6" ht="105.75" x14ac:dyDescent="0.25">
      <c r="A9" s="38" t="s">
        <v>43</v>
      </c>
      <c r="B9" s="38" t="s">
        <v>91</v>
      </c>
      <c r="C9" s="39"/>
      <c r="D9" s="56">
        <f>D8</f>
        <v>8</v>
      </c>
      <c r="E9" s="57">
        <v>8</v>
      </c>
      <c r="F9" s="58">
        <f t="shared" si="0"/>
        <v>1</v>
      </c>
    </row>
    <row r="10" spans="1:6" ht="74.25" x14ac:dyDescent="0.25">
      <c r="A10" s="30" t="s">
        <v>57</v>
      </c>
      <c r="B10" s="30" t="s">
        <v>41</v>
      </c>
      <c r="C10" s="37" t="str">
        <f>C8</f>
        <v>SUMMER Quarter 2014</v>
      </c>
      <c r="D10" s="37">
        <f>D8</f>
        <v>8</v>
      </c>
      <c r="E10" s="51">
        <v>5</v>
      </c>
      <c r="F10" s="52">
        <f t="shared" si="0"/>
        <v>0.625</v>
      </c>
    </row>
    <row r="11" spans="1:6" ht="87.75" x14ac:dyDescent="0.25">
      <c r="A11" s="30" t="s">
        <v>58</v>
      </c>
      <c r="B11" s="30" t="s">
        <v>42</v>
      </c>
      <c r="C11" s="37" t="str">
        <f>C10</f>
        <v>SUMMER Quarter 2014</v>
      </c>
      <c r="D11" s="37">
        <f>D10</f>
        <v>8</v>
      </c>
      <c r="E11" s="51">
        <v>8</v>
      </c>
      <c r="F11" s="52">
        <f t="shared" si="0"/>
        <v>1</v>
      </c>
    </row>
    <row r="12" spans="1:6" ht="90" x14ac:dyDescent="0.25">
      <c r="A12" s="30" t="s">
        <v>59</v>
      </c>
      <c r="B12" s="30" t="s">
        <v>60</v>
      </c>
      <c r="C12" s="37" t="str">
        <f>C11</f>
        <v>SUMMER Quarter 2014</v>
      </c>
      <c r="D12" s="37">
        <f>D11</f>
        <v>8</v>
      </c>
      <c r="E12" s="51">
        <v>7</v>
      </c>
      <c r="F12" s="52">
        <f t="shared" si="0"/>
        <v>0.875</v>
      </c>
    </row>
    <row r="13" spans="1:6" ht="105.75" x14ac:dyDescent="0.25">
      <c r="A13" s="42" t="s">
        <v>45</v>
      </c>
      <c r="B13" s="42" t="s">
        <v>92</v>
      </c>
      <c r="C13" s="43"/>
      <c r="D13" s="59">
        <f>D12</f>
        <v>8</v>
      </c>
      <c r="E13" s="60">
        <v>8</v>
      </c>
      <c r="F13" s="61">
        <f t="shared" si="0"/>
        <v>1</v>
      </c>
    </row>
    <row r="14" spans="1:6" ht="90" x14ac:dyDescent="0.25">
      <c r="A14" s="30" t="s">
        <v>61</v>
      </c>
      <c r="B14" s="30" t="s">
        <v>62</v>
      </c>
      <c r="C14" s="37" t="str">
        <f>C12</f>
        <v>SUMMER Quarter 2014</v>
      </c>
      <c r="D14" s="37">
        <f>D12</f>
        <v>8</v>
      </c>
      <c r="E14" s="51">
        <v>8</v>
      </c>
      <c r="F14" s="52">
        <f t="shared" si="0"/>
        <v>1</v>
      </c>
    </row>
    <row r="15" spans="1:6" ht="90" x14ac:dyDescent="0.25">
      <c r="A15" s="30"/>
      <c r="B15" s="30" t="s">
        <v>63</v>
      </c>
      <c r="C15" s="37" t="str">
        <f>C14</f>
        <v>SUMMER Quarter 2014</v>
      </c>
      <c r="D15" s="37">
        <f>D14</f>
        <v>8</v>
      </c>
      <c r="E15" s="51">
        <v>7</v>
      </c>
      <c r="F15" s="52">
        <f t="shared" si="0"/>
        <v>0.875</v>
      </c>
    </row>
    <row r="16" spans="1:6" ht="90" x14ac:dyDescent="0.25">
      <c r="A16" s="30" t="s">
        <v>64</v>
      </c>
      <c r="B16" s="30" t="s">
        <v>65</v>
      </c>
      <c r="C16" s="37" t="str">
        <f>C15</f>
        <v>SUMMER Quarter 2014</v>
      </c>
      <c r="D16" s="37">
        <f>D15</f>
        <v>8</v>
      </c>
      <c r="E16" s="51">
        <v>6</v>
      </c>
      <c r="F16" s="52">
        <f t="shared" si="0"/>
        <v>0.75</v>
      </c>
    </row>
    <row r="17" spans="1:6" ht="90" x14ac:dyDescent="0.25">
      <c r="A17" s="30" t="s">
        <v>66</v>
      </c>
      <c r="B17" s="30" t="s">
        <v>67</v>
      </c>
      <c r="C17" s="37" t="str">
        <f t="shared" ref="C17:D18" si="2">C16</f>
        <v>SUMMER Quarter 2014</v>
      </c>
      <c r="D17" s="37">
        <f t="shared" si="2"/>
        <v>8</v>
      </c>
      <c r="E17" s="51">
        <v>8</v>
      </c>
      <c r="F17" s="52">
        <f t="shared" si="0"/>
        <v>1</v>
      </c>
    </row>
    <row r="18" spans="1:6" ht="90" x14ac:dyDescent="0.25">
      <c r="A18" s="30"/>
      <c r="B18" s="30" t="s">
        <v>68</v>
      </c>
      <c r="C18" s="37" t="str">
        <f t="shared" si="2"/>
        <v>SUMMER Quarter 2014</v>
      </c>
      <c r="D18" s="37">
        <f t="shared" si="2"/>
        <v>8</v>
      </c>
      <c r="E18" s="51">
        <v>8</v>
      </c>
      <c r="F18" s="52">
        <f t="shared" si="0"/>
        <v>1</v>
      </c>
    </row>
    <row r="19" spans="1:6" ht="105.75" x14ac:dyDescent="0.25">
      <c r="A19" s="44" t="s">
        <v>44</v>
      </c>
      <c r="B19" s="44" t="s">
        <v>124</v>
      </c>
      <c r="C19" s="45"/>
      <c r="D19" s="62">
        <f>D18</f>
        <v>8</v>
      </c>
      <c r="E19" s="63">
        <v>8</v>
      </c>
      <c r="F19" s="64">
        <f t="shared" si="0"/>
        <v>1</v>
      </c>
    </row>
    <row r="20" spans="1:6" ht="90" x14ac:dyDescent="0.25">
      <c r="A20" s="30" t="s">
        <v>69</v>
      </c>
      <c r="B20" s="30" t="s">
        <v>70</v>
      </c>
      <c r="C20" s="37" t="str">
        <f>C18</f>
        <v>SUMMER Quarter 2014</v>
      </c>
      <c r="D20" s="37">
        <f>D18</f>
        <v>8</v>
      </c>
      <c r="E20" s="51">
        <v>8</v>
      </c>
      <c r="F20" s="52">
        <f t="shared" si="0"/>
        <v>1</v>
      </c>
    </row>
    <row r="21" spans="1:6" ht="74.25" x14ac:dyDescent="0.25">
      <c r="A21" s="30"/>
      <c r="B21" s="30" t="s">
        <v>71</v>
      </c>
      <c r="C21" s="37" t="str">
        <f>C20</f>
        <v>SUMMER Quarter 2014</v>
      </c>
      <c r="D21" s="37">
        <f>D20</f>
        <v>8</v>
      </c>
      <c r="E21" s="51">
        <v>7</v>
      </c>
      <c r="F21" s="52">
        <f t="shared" si="0"/>
        <v>0.875</v>
      </c>
    </row>
    <row r="22" spans="1:6" ht="90" x14ac:dyDescent="0.25">
      <c r="A22" s="30"/>
      <c r="B22" s="30" t="s">
        <v>72</v>
      </c>
      <c r="C22" s="37" t="str">
        <f t="shared" ref="C22:D22" si="3">C21</f>
        <v>SUMMER Quarter 2014</v>
      </c>
      <c r="D22" s="37">
        <f t="shared" si="3"/>
        <v>8</v>
      </c>
      <c r="E22" s="51">
        <v>8</v>
      </c>
      <c r="F22" s="52">
        <f t="shared" si="0"/>
        <v>1</v>
      </c>
    </row>
    <row r="23" spans="1:6" ht="90" x14ac:dyDescent="0.25">
      <c r="A23" s="30" t="s">
        <v>102</v>
      </c>
      <c r="B23" s="30" t="s">
        <v>103</v>
      </c>
      <c r="C23" s="37" t="str">
        <f t="shared" ref="C23:D26" si="4">C21</f>
        <v>SUMMER Quarter 2014</v>
      </c>
      <c r="D23" s="37">
        <f t="shared" si="4"/>
        <v>8</v>
      </c>
      <c r="E23" s="51">
        <v>8</v>
      </c>
      <c r="F23" s="52">
        <f t="shared" si="0"/>
        <v>1</v>
      </c>
    </row>
    <row r="24" spans="1:6" ht="74.25" x14ac:dyDescent="0.25">
      <c r="A24" s="30" t="s">
        <v>73</v>
      </c>
      <c r="B24" s="30" t="s">
        <v>78</v>
      </c>
      <c r="C24" s="37" t="str">
        <f t="shared" si="4"/>
        <v>SUMMER Quarter 2014</v>
      </c>
      <c r="D24" s="37">
        <f t="shared" si="4"/>
        <v>8</v>
      </c>
      <c r="E24" s="51">
        <v>7</v>
      </c>
      <c r="F24" s="52">
        <f t="shared" si="0"/>
        <v>0.875</v>
      </c>
    </row>
    <row r="25" spans="1:6" ht="90" x14ac:dyDescent="0.25">
      <c r="A25" s="30" t="s">
        <v>74</v>
      </c>
      <c r="B25" s="30" t="s">
        <v>104</v>
      </c>
      <c r="C25" s="37" t="str">
        <f t="shared" si="4"/>
        <v>SUMMER Quarter 2014</v>
      </c>
      <c r="D25" s="37">
        <f t="shared" si="4"/>
        <v>8</v>
      </c>
      <c r="E25" s="51">
        <v>6</v>
      </c>
      <c r="F25" s="52">
        <f t="shared" si="0"/>
        <v>0.75</v>
      </c>
    </row>
    <row r="26" spans="1:6" ht="90" x14ac:dyDescent="0.25">
      <c r="A26" s="30" t="s">
        <v>105</v>
      </c>
      <c r="B26" s="30" t="s">
        <v>75</v>
      </c>
      <c r="C26" s="37" t="str">
        <f t="shared" si="4"/>
        <v>SUMMER Quarter 2014</v>
      </c>
      <c r="D26" s="37">
        <f t="shared" si="4"/>
        <v>8</v>
      </c>
      <c r="E26" s="51">
        <v>4</v>
      </c>
      <c r="F26" s="52">
        <f t="shared" si="0"/>
        <v>0.5</v>
      </c>
    </row>
    <row r="27" spans="1:6" ht="105.75" x14ac:dyDescent="0.25">
      <c r="A27" s="46" t="s">
        <v>76</v>
      </c>
      <c r="B27" s="46" t="s">
        <v>94</v>
      </c>
      <c r="C27" s="47"/>
      <c r="D27" s="65">
        <f>D26</f>
        <v>8</v>
      </c>
      <c r="E27" s="66">
        <v>4</v>
      </c>
      <c r="F27" s="67">
        <f t="shared" si="0"/>
        <v>0.5</v>
      </c>
    </row>
    <row r="28" spans="1:6" ht="90" x14ac:dyDescent="0.25">
      <c r="A28" s="30" t="s">
        <v>77</v>
      </c>
      <c r="B28" s="30" t="s">
        <v>80</v>
      </c>
      <c r="C28" s="37" t="str">
        <f>C26</f>
        <v>SUMMER Quarter 2014</v>
      </c>
      <c r="D28" s="37">
        <f>D26</f>
        <v>8</v>
      </c>
      <c r="E28" s="51">
        <v>4</v>
      </c>
      <c r="F28" s="52">
        <f t="shared" si="0"/>
        <v>0.5</v>
      </c>
    </row>
    <row r="29" spans="1:6" ht="90" x14ac:dyDescent="0.25">
      <c r="A29" s="30" t="s">
        <v>79</v>
      </c>
      <c r="B29" s="30" t="s">
        <v>81</v>
      </c>
      <c r="C29" s="37" t="str">
        <f>C28</f>
        <v>SUMMER Quarter 2014</v>
      </c>
      <c r="D29" s="37">
        <f>D28</f>
        <v>8</v>
      </c>
      <c r="E29" s="51">
        <v>1</v>
      </c>
      <c r="F29" s="52">
        <f t="shared" si="0"/>
        <v>0.125</v>
      </c>
    </row>
    <row r="30" spans="1:6" ht="90" x14ac:dyDescent="0.25">
      <c r="A30" s="30" t="s">
        <v>82</v>
      </c>
      <c r="B30" s="30" t="s">
        <v>83</v>
      </c>
      <c r="C30" s="37" t="str">
        <f>C29</f>
        <v>SUMMER Quarter 2014</v>
      </c>
      <c r="D30" s="37">
        <f>D29</f>
        <v>8</v>
      </c>
      <c r="E30" s="51">
        <v>7</v>
      </c>
      <c r="F30" s="52">
        <f t="shared" si="0"/>
        <v>0.875</v>
      </c>
    </row>
    <row r="31" spans="1:6" ht="105.75" x14ac:dyDescent="0.25">
      <c r="A31" s="48" t="s">
        <v>84</v>
      </c>
      <c r="B31" s="48" t="s">
        <v>95</v>
      </c>
      <c r="C31" s="49"/>
      <c r="D31" s="68">
        <f>D30</f>
        <v>8</v>
      </c>
      <c r="E31" s="69">
        <v>3</v>
      </c>
      <c r="F31" s="70">
        <f t="shared" si="0"/>
        <v>0.375</v>
      </c>
    </row>
    <row r="32" spans="1:6" ht="74.25" x14ac:dyDescent="0.25">
      <c r="A32" s="30" t="s">
        <v>85</v>
      </c>
      <c r="B32" s="30" t="s">
        <v>86</v>
      </c>
      <c r="C32" s="37" t="str">
        <f>C30</f>
        <v>SUMMER Quarter 2014</v>
      </c>
      <c r="D32" s="37">
        <f>D30</f>
        <v>8</v>
      </c>
      <c r="E32" s="51">
        <v>4</v>
      </c>
      <c r="F32" s="52">
        <f t="shared" si="0"/>
        <v>0.5</v>
      </c>
    </row>
    <row r="33" spans="1:11" ht="90" x14ac:dyDescent="0.25">
      <c r="A33" s="30" t="s">
        <v>87</v>
      </c>
      <c r="B33" s="30" t="s">
        <v>88</v>
      </c>
      <c r="C33" s="37" t="str">
        <f>C32</f>
        <v>SUMMER Quarter 2014</v>
      </c>
      <c r="D33" s="37">
        <f>D32</f>
        <v>8</v>
      </c>
      <c r="E33" s="51">
        <v>4</v>
      </c>
      <c r="F33" s="52">
        <f t="shared" si="0"/>
        <v>0.5</v>
      </c>
    </row>
    <row r="34" spans="1:11" ht="90" x14ac:dyDescent="0.25">
      <c r="A34" s="36" t="s">
        <v>89</v>
      </c>
      <c r="B34" s="36" t="s">
        <v>88</v>
      </c>
      <c r="C34" s="50" t="str">
        <f>C33</f>
        <v>SUMMER Quarter 2014</v>
      </c>
      <c r="D34" s="50">
        <f>D33</f>
        <v>8</v>
      </c>
      <c r="E34" s="51">
        <v>5</v>
      </c>
      <c r="F34" s="52">
        <f t="shared" si="0"/>
        <v>0.625</v>
      </c>
      <c r="K34" s="29">
        <f>18+16</f>
        <v>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2" zoomScale="145" zoomScaleNormal="145" workbookViewId="0">
      <selection activeCell="H14" sqref="H14"/>
    </sheetView>
  </sheetViews>
  <sheetFormatPr defaultRowHeight="15" x14ac:dyDescent="0.25"/>
  <cols>
    <col min="1" max="2" width="40.7109375" style="29" customWidth="1"/>
    <col min="3" max="3" width="12.140625" style="29" customWidth="1"/>
    <col min="4" max="4" width="16.7109375" style="31" customWidth="1"/>
    <col min="5" max="5" width="8.7109375" style="29" customWidth="1"/>
    <col min="6" max="6" width="15.7109375" style="32" customWidth="1"/>
    <col min="7" max="16384" width="9.140625" style="29"/>
  </cols>
  <sheetData>
    <row r="1" spans="1:6" s="28" customFormat="1" ht="54" x14ac:dyDescent="0.25">
      <c r="A1" s="24" t="s">
        <v>2</v>
      </c>
      <c r="B1" s="25" t="s">
        <v>4</v>
      </c>
      <c r="C1" s="25" t="s">
        <v>7</v>
      </c>
      <c r="D1" s="26" t="s">
        <v>5</v>
      </c>
      <c r="E1" s="25" t="s">
        <v>0</v>
      </c>
      <c r="F1" s="27" t="s">
        <v>3</v>
      </c>
    </row>
    <row r="2" spans="1:6" ht="105.75" x14ac:dyDescent="0.25">
      <c r="A2" s="40" t="s">
        <v>40</v>
      </c>
      <c r="B2" s="40" t="s">
        <v>90</v>
      </c>
      <c r="C2" s="41"/>
      <c r="D2" s="53">
        <v>19</v>
      </c>
      <c r="E2" s="54">
        <v>18</v>
      </c>
      <c r="F2" s="55">
        <f>E2/D2</f>
        <v>0.94736842105263153</v>
      </c>
    </row>
    <row r="3" spans="1:6" ht="90" x14ac:dyDescent="0.25">
      <c r="A3" s="30" t="s">
        <v>48</v>
      </c>
      <c r="B3" s="30" t="s">
        <v>49</v>
      </c>
      <c r="C3" s="37" t="s">
        <v>100</v>
      </c>
      <c r="D3" s="37">
        <f>D2</f>
        <v>19</v>
      </c>
      <c r="E3" s="51">
        <v>16</v>
      </c>
      <c r="F3" s="52">
        <v>0.61</v>
      </c>
    </row>
    <row r="4" spans="1:6" ht="74.25" x14ac:dyDescent="0.25">
      <c r="A4" s="30"/>
      <c r="B4" s="30" t="s">
        <v>50</v>
      </c>
      <c r="C4" s="37" t="str">
        <f>C3</f>
        <v>FALL Quarter 2014</v>
      </c>
      <c r="D4" s="37">
        <f>D3</f>
        <v>19</v>
      </c>
      <c r="E4" s="51">
        <v>18</v>
      </c>
      <c r="F4" s="52">
        <f t="shared" ref="F4:F34" si="0">E4/D4</f>
        <v>0.94736842105263153</v>
      </c>
    </row>
    <row r="5" spans="1:6" ht="90" x14ac:dyDescent="0.25">
      <c r="A5" s="30"/>
      <c r="B5" s="30" t="s">
        <v>51</v>
      </c>
      <c r="C5" s="37" t="str">
        <f t="shared" ref="C5:D8" si="1">C4</f>
        <v>FALL Quarter 2014</v>
      </c>
      <c r="D5" s="37">
        <f t="shared" si="1"/>
        <v>19</v>
      </c>
      <c r="E5" s="51">
        <v>15</v>
      </c>
      <c r="F5" s="52">
        <f t="shared" si="0"/>
        <v>0.78947368421052633</v>
      </c>
    </row>
    <row r="6" spans="1:6" ht="90" x14ac:dyDescent="0.25">
      <c r="A6" s="30" t="s">
        <v>52</v>
      </c>
      <c r="B6" s="30" t="s">
        <v>53</v>
      </c>
      <c r="C6" s="37" t="str">
        <f t="shared" si="1"/>
        <v>FALL Quarter 2014</v>
      </c>
      <c r="D6" s="37">
        <f t="shared" si="1"/>
        <v>19</v>
      </c>
      <c r="E6" s="51">
        <v>16</v>
      </c>
      <c r="F6" s="52">
        <f t="shared" si="0"/>
        <v>0.84210526315789469</v>
      </c>
    </row>
    <row r="7" spans="1:6" ht="90" x14ac:dyDescent="0.25">
      <c r="A7" s="30"/>
      <c r="B7" s="30" t="s">
        <v>54</v>
      </c>
      <c r="C7" s="37" t="str">
        <f t="shared" si="1"/>
        <v>FALL Quarter 2014</v>
      </c>
      <c r="D7" s="37">
        <f t="shared" si="1"/>
        <v>19</v>
      </c>
      <c r="E7" s="51">
        <v>14</v>
      </c>
      <c r="F7" s="52">
        <f t="shared" si="0"/>
        <v>0.73684210526315785</v>
      </c>
    </row>
    <row r="8" spans="1:6" ht="90" x14ac:dyDescent="0.25">
      <c r="A8" s="30" t="s">
        <v>55</v>
      </c>
      <c r="B8" s="30" t="s">
        <v>56</v>
      </c>
      <c r="C8" s="37" t="str">
        <f t="shared" si="1"/>
        <v>FALL Quarter 2014</v>
      </c>
      <c r="D8" s="37">
        <f t="shared" si="1"/>
        <v>19</v>
      </c>
      <c r="E8" s="51">
        <v>17</v>
      </c>
      <c r="F8" s="52">
        <f t="shared" si="0"/>
        <v>0.89473684210526316</v>
      </c>
    </row>
    <row r="9" spans="1:6" ht="105.75" x14ac:dyDescent="0.25">
      <c r="A9" s="38" t="s">
        <v>43</v>
      </c>
      <c r="B9" s="38" t="s">
        <v>91</v>
      </c>
      <c r="C9" s="39"/>
      <c r="D9" s="56">
        <f>D8</f>
        <v>19</v>
      </c>
      <c r="E9" s="57">
        <v>15</v>
      </c>
      <c r="F9" s="58">
        <f t="shared" si="0"/>
        <v>0.78947368421052633</v>
      </c>
    </row>
    <row r="10" spans="1:6" ht="74.25" x14ac:dyDescent="0.25">
      <c r="A10" s="30" t="s">
        <v>57</v>
      </c>
      <c r="B10" s="30" t="s">
        <v>41</v>
      </c>
      <c r="C10" s="37" t="str">
        <f>C8</f>
        <v>FALL Quarter 2014</v>
      </c>
      <c r="D10" s="37">
        <f>D8</f>
        <v>19</v>
      </c>
      <c r="E10" s="51">
        <v>12</v>
      </c>
      <c r="F10" s="52">
        <f t="shared" si="0"/>
        <v>0.63157894736842102</v>
      </c>
    </row>
    <row r="11" spans="1:6" ht="87.75" x14ac:dyDescent="0.25">
      <c r="A11" s="30" t="s">
        <v>58</v>
      </c>
      <c r="B11" s="30" t="s">
        <v>42</v>
      </c>
      <c r="C11" s="37" t="str">
        <f>C10</f>
        <v>FALL Quarter 2014</v>
      </c>
      <c r="D11" s="37">
        <f>D10</f>
        <v>19</v>
      </c>
      <c r="E11" s="51">
        <v>16</v>
      </c>
      <c r="F11" s="52">
        <f t="shared" si="0"/>
        <v>0.84210526315789469</v>
      </c>
    </row>
    <row r="12" spans="1:6" ht="90" x14ac:dyDescent="0.25">
      <c r="A12" s="30" t="s">
        <v>59</v>
      </c>
      <c r="B12" s="30" t="s">
        <v>60</v>
      </c>
      <c r="C12" s="37" t="str">
        <f>C11</f>
        <v>FALL Quarter 2014</v>
      </c>
      <c r="D12" s="37">
        <f>D11</f>
        <v>19</v>
      </c>
      <c r="E12" s="51">
        <v>15</v>
      </c>
      <c r="F12" s="52">
        <f t="shared" si="0"/>
        <v>0.78947368421052633</v>
      </c>
    </row>
    <row r="13" spans="1:6" ht="105.75" x14ac:dyDescent="0.25">
      <c r="A13" s="42" t="s">
        <v>45</v>
      </c>
      <c r="B13" s="42" t="s">
        <v>92</v>
      </c>
      <c r="C13" s="43"/>
      <c r="D13" s="59">
        <f>D12</f>
        <v>19</v>
      </c>
      <c r="E13" s="60">
        <v>16</v>
      </c>
      <c r="F13" s="61">
        <f t="shared" si="0"/>
        <v>0.84210526315789469</v>
      </c>
    </row>
    <row r="14" spans="1:6" ht="90" x14ac:dyDescent="0.25">
      <c r="A14" s="30" t="s">
        <v>61</v>
      </c>
      <c r="B14" s="30" t="s">
        <v>62</v>
      </c>
      <c r="C14" s="37" t="str">
        <f>C12</f>
        <v>FALL Quarter 2014</v>
      </c>
      <c r="D14" s="37">
        <f>D12</f>
        <v>19</v>
      </c>
      <c r="E14" s="51">
        <v>15</v>
      </c>
      <c r="F14" s="52">
        <f t="shared" si="0"/>
        <v>0.78947368421052633</v>
      </c>
    </row>
    <row r="15" spans="1:6" ht="90" x14ac:dyDescent="0.25">
      <c r="A15" s="30"/>
      <c r="B15" s="30" t="s">
        <v>63</v>
      </c>
      <c r="C15" s="37" t="str">
        <f>C14</f>
        <v>FALL Quarter 2014</v>
      </c>
      <c r="D15" s="37">
        <f>D14</f>
        <v>19</v>
      </c>
      <c r="E15" s="51">
        <v>15</v>
      </c>
      <c r="F15" s="52">
        <f t="shared" si="0"/>
        <v>0.78947368421052633</v>
      </c>
    </row>
    <row r="16" spans="1:6" ht="90" x14ac:dyDescent="0.25">
      <c r="A16" s="30" t="s">
        <v>64</v>
      </c>
      <c r="B16" s="30" t="s">
        <v>65</v>
      </c>
      <c r="C16" s="37" t="str">
        <f>C15</f>
        <v>FALL Quarter 2014</v>
      </c>
      <c r="D16" s="37">
        <f>D15</f>
        <v>19</v>
      </c>
      <c r="E16" s="51">
        <v>14</v>
      </c>
      <c r="F16" s="52">
        <f t="shared" si="0"/>
        <v>0.73684210526315785</v>
      </c>
    </row>
    <row r="17" spans="1:6" ht="90" x14ac:dyDescent="0.25">
      <c r="A17" s="30" t="s">
        <v>66</v>
      </c>
      <c r="B17" s="30" t="s">
        <v>67</v>
      </c>
      <c r="C17" s="37" t="str">
        <f t="shared" ref="C17:D18" si="2">C16</f>
        <v>FALL Quarter 2014</v>
      </c>
      <c r="D17" s="37">
        <f t="shared" si="2"/>
        <v>19</v>
      </c>
      <c r="E17" s="51">
        <v>16</v>
      </c>
      <c r="F17" s="52">
        <f t="shared" si="0"/>
        <v>0.84210526315789469</v>
      </c>
    </row>
    <row r="18" spans="1:6" ht="90" x14ac:dyDescent="0.25">
      <c r="A18" s="30"/>
      <c r="B18" s="30" t="s">
        <v>68</v>
      </c>
      <c r="C18" s="37" t="str">
        <f t="shared" si="2"/>
        <v>FALL Quarter 2014</v>
      </c>
      <c r="D18" s="37">
        <f t="shared" si="2"/>
        <v>19</v>
      </c>
      <c r="E18" s="51">
        <v>14</v>
      </c>
      <c r="F18" s="52">
        <f t="shared" si="0"/>
        <v>0.73684210526315785</v>
      </c>
    </row>
    <row r="19" spans="1:6" ht="105.75" x14ac:dyDescent="0.25">
      <c r="A19" s="44" t="s">
        <v>44</v>
      </c>
      <c r="B19" s="44" t="s">
        <v>124</v>
      </c>
      <c r="C19" s="45"/>
      <c r="D19" s="62">
        <f>D18</f>
        <v>19</v>
      </c>
      <c r="E19" s="63">
        <v>17</v>
      </c>
      <c r="F19" s="64">
        <f t="shared" si="0"/>
        <v>0.89473684210526316</v>
      </c>
    </row>
    <row r="20" spans="1:6" ht="90" x14ac:dyDescent="0.25">
      <c r="A20" s="30" t="s">
        <v>69</v>
      </c>
      <c r="B20" s="30" t="s">
        <v>70</v>
      </c>
      <c r="C20" s="37" t="str">
        <f>C18</f>
        <v>FALL Quarter 2014</v>
      </c>
      <c r="D20" s="37">
        <f>D18</f>
        <v>19</v>
      </c>
      <c r="E20" s="51">
        <v>12</v>
      </c>
      <c r="F20" s="52">
        <f t="shared" si="0"/>
        <v>0.63157894736842102</v>
      </c>
    </row>
    <row r="21" spans="1:6" ht="74.25" x14ac:dyDescent="0.25">
      <c r="A21" s="30"/>
      <c r="B21" s="30" t="s">
        <v>71</v>
      </c>
      <c r="C21" s="37" t="str">
        <f>C20</f>
        <v>FALL Quarter 2014</v>
      </c>
      <c r="D21" s="37">
        <f>D20</f>
        <v>19</v>
      </c>
      <c r="E21" s="51">
        <v>11</v>
      </c>
      <c r="F21" s="52">
        <f t="shared" si="0"/>
        <v>0.57894736842105265</v>
      </c>
    </row>
    <row r="22" spans="1:6" ht="90" x14ac:dyDescent="0.25">
      <c r="A22" s="30"/>
      <c r="B22" s="30" t="s">
        <v>72</v>
      </c>
      <c r="C22" s="37" t="str">
        <f t="shared" ref="C22:D22" si="3">C21</f>
        <v>FALL Quarter 2014</v>
      </c>
      <c r="D22" s="37">
        <f t="shared" si="3"/>
        <v>19</v>
      </c>
      <c r="E22" s="51">
        <v>10</v>
      </c>
      <c r="F22" s="52">
        <f t="shared" si="0"/>
        <v>0.52631578947368418</v>
      </c>
    </row>
    <row r="23" spans="1:6" ht="90" x14ac:dyDescent="0.25">
      <c r="A23" s="30" t="s">
        <v>102</v>
      </c>
      <c r="B23" s="30" t="s">
        <v>103</v>
      </c>
      <c r="C23" s="37" t="str">
        <f t="shared" ref="C23:D26" si="4">C21</f>
        <v>FALL Quarter 2014</v>
      </c>
      <c r="D23" s="37">
        <f t="shared" si="4"/>
        <v>19</v>
      </c>
      <c r="E23" s="51">
        <v>17</v>
      </c>
      <c r="F23" s="52">
        <f t="shared" si="0"/>
        <v>0.89473684210526316</v>
      </c>
    </row>
    <row r="24" spans="1:6" ht="74.25" x14ac:dyDescent="0.25">
      <c r="A24" s="30" t="s">
        <v>73</v>
      </c>
      <c r="B24" s="30" t="s">
        <v>78</v>
      </c>
      <c r="C24" s="37" t="str">
        <f t="shared" si="4"/>
        <v>FALL Quarter 2014</v>
      </c>
      <c r="D24" s="37">
        <f t="shared" si="4"/>
        <v>19</v>
      </c>
      <c r="E24" s="51">
        <v>11</v>
      </c>
      <c r="F24" s="52">
        <f t="shared" si="0"/>
        <v>0.57894736842105265</v>
      </c>
    </row>
    <row r="25" spans="1:6" ht="90" x14ac:dyDescent="0.25">
      <c r="A25" s="30" t="s">
        <v>74</v>
      </c>
      <c r="B25" s="30" t="s">
        <v>104</v>
      </c>
      <c r="C25" s="37" t="str">
        <f t="shared" si="4"/>
        <v>FALL Quarter 2014</v>
      </c>
      <c r="D25" s="37">
        <f t="shared" si="4"/>
        <v>19</v>
      </c>
      <c r="E25" s="51">
        <v>16</v>
      </c>
      <c r="F25" s="52">
        <f t="shared" si="0"/>
        <v>0.84210526315789469</v>
      </c>
    </row>
    <row r="26" spans="1:6" ht="90" x14ac:dyDescent="0.25">
      <c r="A26" s="30" t="s">
        <v>105</v>
      </c>
      <c r="B26" s="30" t="s">
        <v>75</v>
      </c>
      <c r="C26" s="37" t="str">
        <f t="shared" si="4"/>
        <v>FALL Quarter 2014</v>
      </c>
      <c r="D26" s="37">
        <f t="shared" si="4"/>
        <v>19</v>
      </c>
      <c r="E26" s="51">
        <v>12</v>
      </c>
      <c r="F26" s="52">
        <f t="shared" si="0"/>
        <v>0.63157894736842102</v>
      </c>
    </row>
    <row r="27" spans="1:6" ht="105.75" x14ac:dyDescent="0.25">
      <c r="A27" s="46" t="s">
        <v>76</v>
      </c>
      <c r="B27" s="46" t="s">
        <v>94</v>
      </c>
      <c r="C27" s="47"/>
      <c r="D27" s="65">
        <f>D26</f>
        <v>19</v>
      </c>
      <c r="E27" s="66">
        <v>7</v>
      </c>
      <c r="F27" s="67">
        <f t="shared" si="0"/>
        <v>0.36842105263157893</v>
      </c>
    </row>
    <row r="28" spans="1:6" ht="90" x14ac:dyDescent="0.25">
      <c r="A28" s="30" t="s">
        <v>77</v>
      </c>
      <c r="B28" s="30" t="s">
        <v>80</v>
      </c>
      <c r="C28" s="37" t="str">
        <f>C26</f>
        <v>FALL Quarter 2014</v>
      </c>
      <c r="D28" s="37">
        <f>D26</f>
        <v>19</v>
      </c>
      <c r="E28" s="51">
        <v>13</v>
      </c>
      <c r="F28" s="52">
        <f t="shared" si="0"/>
        <v>0.68421052631578949</v>
      </c>
    </row>
    <row r="29" spans="1:6" ht="90" x14ac:dyDescent="0.25">
      <c r="A29" s="30" t="s">
        <v>79</v>
      </c>
      <c r="B29" s="30" t="s">
        <v>81</v>
      </c>
      <c r="C29" s="37" t="str">
        <f>C28</f>
        <v>FALL Quarter 2014</v>
      </c>
      <c r="D29" s="37">
        <f>D28</f>
        <v>19</v>
      </c>
      <c r="E29" s="51">
        <v>5</v>
      </c>
      <c r="F29" s="52">
        <f t="shared" si="0"/>
        <v>0.26315789473684209</v>
      </c>
    </row>
    <row r="30" spans="1:6" ht="90" x14ac:dyDescent="0.25">
      <c r="A30" s="30" t="s">
        <v>82</v>
      </c>
      <c r="B30" s="30" t="s">
        <v>83</v>
      </c>
      <c r="C30" s="37" t="str">
        <f>C29</f>
        <v>FALL Quarter 2014</v>
      </c>
      <c r="D30" s="37">
        <f>D29</f>
        <v>19</v>
      </c>
      <c r="E30" s="51">
        <v>5</v>
      </c>
      <c r="F30" s="52">
        <f t="shared" si="0"/>
        <v>0.26315789473684209</v>
      </c>
    </row>
    <row r="31" spans="1:6" ht="105.75" x14ac:dyDescent="0.25">
      <c r="A31" s="48" t="s">
        <v>84</v>
      </c>
      <c r="B31" s="48" t="s">
        <v>95</v>
      </c>
      <c r="C31" s="49"/>
      <c r="D31" s="68">
        <f>D30</f>
        <v>19</v>
      </c>
      <c r="E31" s="69">
        <v>6</v>
      </c>
      <c r="F31" s="70">
        <f t="shared" si="0"/>
        <v>0.31578947368421051</v>
      </c>
    </row>
    <row r="32" spans="1:6" ht="74.25" x14ac:dyDescent="0.25">
      <c r="A32" s="30" t="s">
        <v>85</v>
      </c>
      <c r="B32" s="30" t="s">
        <v>86</v>
      </c>
      <c r="C32" s="37" t="str">
        <f>C30</f>
        <v>FALL Quarter 2014</v>
      </c>
      <c r="D32" s="37">
        <f>D30</f>
        <v>19</v>
      </c>
      <c r="E32" s="51">
        <v>7</v>
      </c>
      <c r="F32" s="52">
        <f t="shared" si="0"/>
        <v>0.36842105263157893</v>
      </c>
    </row>
    <row r="33" spans="1:11" ht="90" x14ac:dyDescent="0.25">
      <c r="A33" s="30" t="s">
        <v>87</v>
      </c>
      <c r="B33" s="30" t="s">
        <v>88</v>
      </c>
      <c r="C33" s="37" t="str">
        <f>C32</f>
        <v>FALL Quarter 2014</v>
      </c>
      <c r="D33" s="37">
        <f>D32</f>
        <v>19</v>
      </c>
      <c r="E33" s="51">
        <v>5</v>
      </c>
      <c r="F33" s="52">
        <f t="shared" si="0"/>
        <v>0.26315789473684209</v>
      </c>
    </row>
    <row r="34" spans="1:11" ht="90" x14ac:dyDescent="0.25">
      <c r="A34" s="36" t="s">
        <v>89</v>
      </c>
      <c r="B34" s="36" t="s">
        <v>88</v>
      </c>
      <c r="C34" s="50" t="str">
        <f>C33</f>
        <v>FALL Quarter 2014</v>
      </c>
      <c r="D34" s="50">
        <f>D33</f>
        <v>19</v>
      </c>
      <c r="E34" s="51">
        <v>11</v>
      </c>
      <c r="F34" s="52">
        <f t="shared" si="0"/>
        <v>0.57894736842105265</v>
      </c>
      <c r="K34" s="29">
        <f>18+16</f>
        <v>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opLeftCell="B41" zoomScale="145" zoomScaleNormal="145" workbookViewId="0">
      <selection activeCell="H14" sqref="H14"/>
    </sheetView>
  </sheetViews>
  <sheetFormatPr defaultRowHeight="15" x14ac:dyDescent="0.25"/>
  <cols>
    <col min="1" max="1" width="40.85546875" style="29" customWidth="1"/>
    <col min="2" max="2" width="40.7109375" style="29" customWidth="1"/>
    <col min="3" max="3" width="12.140625" style="29" customWidth="1"/>
    <col min="4" max="4" width="16.7109375" style="31" customWidth="1"/>
    <col min="5" max="5" width="8.7109375" style="29" customWidth="1"/>
    <col min="6" max="6" width="15.7109375" style="32" customWidth="1"/>
    <col min="7" max="16384" width="9.140625" style="29"/>
  </cols>
  <sheetData>
    <row r="1" spans="1:12" s="28" customFormat="1" ht="59.25" customHeight="1" x14ac:dyDescent="0.25">
      <c r="A1" s="24" t="s">
        <v>2</v>
      </c>
      <c r="B1" s="25" t="s">
        <v>4</v>
      </c>
      <c r="C1" s="25" t="s">
        <v>7</v>
      </c>
      <c r="D1" s="26" t="s">
        <v>5</v>
      </c>
      <c r="E1" s="25" t="s">
        <v>0</v>
      </c>
      <c r="F1" s="27" t="s">
        <v>3</v>
      </c>
      <c r="G1" s="80"/>
    </row>
    <row r="2" spans="1:12" ht="99.95" hidden="1" customHeight="1" x14ac:dyDescent="0.25">
      <c r="A2" s="40" t="s">
        <v>40</v>
      </c>
      <c r="B2" s="40" t="s">
        <v>90</v>
      </c>
      <c r="C2" s="53" t="s">
        <v>106</v>
      </c>
      <c r="D2" s="53">
        <f>'ELC Winter 2014'!D2+'ELC Spring 2014'!D2+'Summer 2014'!D2+'FALL 2014'!D2</f>
        <v>63</v>
      </c>
      <c r="E2" s="53">
        <f>'ELC Winter 2014'!E2+'ELC Spring 2014'!E2+'Summer 2014'!E2+'FALL 2014'!E2</f>
        <v>60</v>
      </c>
      <c r="F2" s="55">
        <f>E2/D2</f>
        <v>0.95238095238095233</v>
      </c>
      <c r="G2" s="81"/>
    </row>
    <row r="3" spans="1:12" ht="84.95" hidden="1" customHeight="1" x14ac:dyDescent="0.25">
      <c r="A3" s="30" t="s">
        <v>48</v>
      </c>
      <c r="B3" s="30" t="s">
        <v>49</v>
      </c>
      <c r="C3" s="37" t="str">
        <f>C2</f>
        <v>Jan- Dec 2014</v>
      </c>
      <c r="D3" s="37">
        <f>'ELC Winter 2014'!D3+'ELC Spring 2014'!D3+'Summer 2014'!D3+'FALL 2014'!D3</f>
        <v>63</v>
      </c>
      <c r="E3" s="37">
        <f>'ELC Winter 2014'!E3+'ELC Spring 2014'!E3+'Summer 2014'!E3+'FALL 2014'!E3</f>
        <v>50</v>
      </c>
      <c r="F3" s="52">
        <v>0.61</v>
      </c>
      <c r="G3" s="81"/>
    </row>
    <row r="4" spans="1:12" ht="74.25" hidden="1" x14ac:dyDescent="0.25">
      <c r="A4" s="30"/>
      <c r="B4" s="30" t="s">
        <v>50</v>
      </c>
      <c r="C4" s="37" t="str">
        <f t="shared" ref="C4:C8" si="0">C3</f>
        <v>Jan- Dec 2014</v>
      </c>
      <c r="D4" s="37">
        <f>'ELC Winter 2014'!D4+'ELC Spring 2014'!D4+'Summer 2014'!D4+'FALL 2014'!D4</f>
        <v>63</v>
      </c>
      <c r="E4" s="37">
        <f>'ELC Winter 2014'!E4+'ELC Spring 2014'!E4+'Summer 2014'!E4+'FALL 2014'!E4</f>
        <v>59</v>
      </c>
      <c r="F4" s="52">
        <f t="shared" ref="F4:F9" si="1">E4/D4</f>
        <v>0.93650793650793651</v>
      </c>
      <c r="G4" s="81"/>
    </row>
    <row r="5" spans="1:12" ht="90" hidden="1" x14ac:dyDescent="0.25">
      <c r="A5" s="30"/>
      <c r="B5" s="30" t="s">
        <v>51</v>
      </c>
      <c r="C5" s="37" t="str">
        <f t="shared" si="0"/>
        <v>Jan- Dec 2014</v>
      </c>
      <c r="D5" s="37">
        <f>'ELC Winter 2014'!D5+'ELC Spring 2014'!D5+'Summer 2014'!D5+'FALL 2014'!D5</f>
        <v>63</v>
      </c>
      <c r="E5" s="37">
        <f>'ELC Winter 2014'!E5+'ELC Spring 2014'!E5+'Summer 2014'!E5+'FALL 2014'!E5</f>
        <v>50</v>
      </c>
      <c r="F5" s="52">
        <f t="shared" si="1"/>
        <v>0.79365079365079361</v>
      </c>
      <c r="G5" s="81"/>
    </row>
    <row r="6" spans="1:12" ht="84.95" hidden="1" customHeight="1" x14ac:dyDescent="0.25">
      <c r="A6" s="30" t="s">
        <v>52</v>
      </c>
      <c r="B6" s="30" t="s">
        <v>53</v>
      </c>
      <c r="C6" s="37" t="str">
        <f t="shared" si="0"/>
        <v>Jan- Dec 2014</v>
      </c>
      <c r="D6" s="37">
        <f>'ELC Winter 2014'!D6+'ELC Spring 2014'!D6+'Summer 2014'!D6+'FALL 2014'!D6</f>
        <v>63</v>
      </c>
      <c r="E6" s="37">
        <f>'ELC Winter 2014'!E6+'ELC Spring 2014'!E6+'Summer 2014'!E6+'FALL 2014'!E6</f>
        <v>52</v>
      </c>
      <c r="F6" s="52">
        <f t="shared" si="1"/>
        <v>0.82539682539682535</v>
      </c>
      <c r="G6" s="81"/>
    </row>
    <row r="7" spans="1:12" ht="84.95" hidden="1" customHeight="1" x14ac:dyDescent="0.25">
      <c r="A7" s="30"/>
      <c r="B7" s="30" t="s">
        <v>54</v>
      </c>
      <c r="C7" s="37" t="str">
        <f t="shared" si="0"/>
        <v>Jan- Dec 2014</v>
      </c>
      <c r="D7" s="37">
        <f>'ELC Winter 2014'!D7+'ELC Spring 2014'!D7+'Summer 2014'!D7+'FALL 2014'!D7</f>
        <v>63</v>
      </c>
      <c r="E7" s="37">
        <f>'ELC Winter 2014'!E7+'ELC Spring 2014'!E7+'Summer 2014'!E7+'FALL 2014'!E7</f>
        <v>49</v>
      </c>
      <c r="F7" s="52">
        <f t="shared" si="1"/>
        <v>0.77777777777777779</v>
      </c>
      <c r="G7" s="81"/>
    </row>
    <row r="8" spans="1:12" ht="84.95" hidden="1" customHeight="1" x14ac:dyDescent="0.25">
      <c r="A8" s="30" t="s">
        <v>55</v>
      </c>
      <c r="B8" s="30" t="s">
        <v>56</v>
      </c>
      <c r="C8" s="37" t="str">
        <f t="shared" si="0"/>
        <v>Jan- Dec 2014</v>
      </c>
      <c r="D8" s="37">
        <f>'ELC Winter 2014'!D8+'ELC Spring 2014'!D8+'Summer 2014'!D8+'FALL 2014'!D8</f>
        <v>63</v>
      </c>
      <c r="E8" s="37">
        <f>'ELC Winter 2014'!E8+'ELC Spring 2014'!E8+'Summer 2014'!E8+'FALL 2014'!E8</f>
        <v>58</v>
      </c>
      <c r="F8" s="52">
        <f t="shared" si="1"/>
        <v>0.92063492063492058</v>
      </c>
      <c r="G8" s="81"/>
    </row>
    <row r="9" spans="1:12" ht="99.95" hidden="1" customHeight="1" x14ac:dyDescent="0.25">
      <c r="A9" s="38" t="s">
        <v>43</v>
      </c>
      <c r="B9" s="38" t="s">
        <v>91</v>
      </c>
      <c r="C9" s="56" t="str">
        <f>C8</f>
        <v>Jan- Dec 2014</v>
      </c>
      <c r="D9" s="56">
        <f>'ELC Winter 2014'!D9+'ELC Spring 2014'!D9+'Summer 2014'!D9+'FALL 2014'!D9</f>
        <v>63</v>
      </c>
      <c r="E9" s="56">
        <f>'ELC Winter 2014'!E9+'ELC Spring 2014'!E9+'Summer 2014'!E9+'FALL 2014'!E9</f>
        <v>53</v>
      </c>
      <c r="F9" s="58">
        <f t="shared" si="1"/>
        <v>0.84126984126984128</v>
      </c>
      <c r="G9" s="81"/>
    </row>
    <row r="10" spans="1:12" ht="84.95" hidden="1" customHeight="1" x14ac:dyDescent="0.25">
      <c r="A10" s="30" t="s">
        <v>57</v>
      </c>
      <c r="B10" s="30" t="s">
        <v>41</v>
      </c>
      <c r="C10" s="37" t="str">
        <f>C9</f>
        <v>Jan- Dec 2014</v>
      </c>
      <c r="D10" s="37">
        <f>'ELC Winter 2014'!D10+'ELC Spring 2014'!D10+'Summer 2014'!D10+'FALL 2014'!D10</f>
        <v>63</v>
      </c>
      <c r="E10" s="37">
        <f>'ELC Winter 2014'!E10+'ELC Spring 2014'!E10+'Summer 2014'!E10+'FALL 2014'!E10</f>
        <v>33</v>
      </c>
      <c r="F10" s="52">
        <f>E10/D10</f>
        <v>0.52380952380952384</v>
      </c>
      <c r="G10" s="81"/>
    </row>
    <row r="11" spans="1:12" ht="84.95" hidden="1" customHeight="1" x14ac:dyDescent="0.25">
      <c r="A11" s="30" t="s">
        <v>58</v>
      </c>
      <c r="B11" s="30" t="s">
        <v>42</v>
      </c>
      <c r="C11" s="37" t="str">
        <f t="shared" ref="C11:C12" si="2">C10</f>
        <v>Jan- Dec 2014</v>
      </c>
      <c r="D11" s="37">
        <f>'ELC Winter 2014'!D11+'ELC Spring 2014'!D11+'Summer 2014'!D11+'FALL 2014'!D11</f>
        <v>63</v>
      </c>
      <c r="E11" s="37">
        <f>'ELC Winter 2014'!E11+'ELC Spring 2014'!E11+'Summer 2014'!E11+'FALL 2014'!E11</f>
        <v>56</v>
      </c>
      <c r="F11" s="52">
        <f>E11/D11</f>
        <v>0.88888888888888884</v>
      </c>
      <c r="G11" s="81"/>
    </row>
    <row r="12" spans="1:12" ht="84.95" hidden="1" customHeight="1" x14ac:dyDescent="0.25">
      <c r="A12" s="30" t="s">
        <v>59</v>
      </c>
      <c r="B12" s="30" t="s">
        <v>60</v>
      </c>
      <c r="C12" s="37" t="str">
        <f t="shared" si="2"/>
        <v>Jan- Dec 2014</v>
      </c>
      <c r="D12" s="37">
        <f>'ELC Winter 2014'!D12+'ELC Spring 2014'!D12+'Summer 2014'!D12+'FALL 2014'!D12</f>
        <v>63</v>
      </c>
      <c r="E12" s="37">
        <f>'ELC Winter 2014'!E12+'ELC Spring 2014'!E12+'Summer 2014'!E12+'FALL 2014'!E12</f>
        <v>52</v>
      </c>
      <c r="F12" s="52">
        <f>E12/D12</f>
        <v>0.82539682539682535</v>
      </c>
      <c r="G12" s="81"/>
    </row>
    <row r="13" spans="1:12" ht="98.25" hidden="1" customHeight="1" x14ac:dyDescent="0.25">
      <c r="A13" s="42" t="s">
        <v>45</v>
      </c>
      <c r="B13" s="42" t="s">
        <v>92</v>
      </c>
      <c r="C13" s="59" t="str">
        <f>C12</f>
        <v>Jan- Dec 2014</v>
      </c>
      <c r="D13" s="59">
        <f>'ELC Winter 2014'!D13+'ELC Spring 2014'!D13+'Summer 2014'!D13+'FALL 2014'!D13</f>
        <v>63</v>
      </c>
      <c r="E13" s="59">
        <f>'ELC Winter 2014'!E13+'ELC Spring 2014'!E13+'Summer 2014'!E13+'FALL 2014'!E13</f>
        <v>58</v>
      </c>
      <c r="F13" s="61">
        <f>E13/D13</f>
        <v>0.92063492063492058</v>
      </c>
      <c r="G13" s="81"/>
    </row>
    <row r="14" spans="1:12" ht="84.95" hidden="1" customHeight="1" x14ac:dyDescent="0.25">
      <c r="A14" s="30" t="s">
        <v>61</v>
      </c>
      <c r="B14" s="30" t="s">
        <v>62</v>
      </c>
      <c r="C14" s="37" t="str">
        <f>C13</f>
        <v>Jan- Dec 2014</v>
      </c>
      <c r="D14" s="37">
        <f>'ELC Winter 2014'!D14+'ELC Spring 2014'!D14+'Summer 2014'!D14+'FALL 2014'!D14</f>
        <v>63</v>
      </c>
      <c r="E14" s="37">
        <f>'ELC Winter 2014'!E14+'ELC Spring 2014'!E14+'Summer 2014'!E14+'FALL 2014'!E14</f>
        <v>57</v>
      </c>
      <c r="F14" s="52">
        <f t="shared" ref="F14:F34" si="3">E14/D14</f>
        <v>0.90476190476190477</v>
      </c>
      <c r="G14" s="81"/>
    </row>
    <row r="15" spans="1:12" ht="84.95" hidden="1" customHeight="1" x14ac:dyDescent="0.25">
      <c r="A15" s="30"/>
      <c r="B15" s="30" t="s">
        <v>63</v>
      </c>
      <c r="C15" s="37" t="str">
        <f t="shared" ref="C15:C18" si="4">C14</f>
        <v>Jan- Dec 2014</v>
      </c>
      <c r="D15" s="37">
        <f>'ELC Winter 2014'!D15+'ELC Spring 2014'!D15+'Summer 2014'!D15+'FALL 2014'!D15</f>
        <v>63</v>
      </c>
      <c r="E15" s="37">
        <f>'ELC Winter 2014'!E15+'ELC Spring 2014'!E15+'Summer 2014'!E15+'FALL 2014'!E15</f>
        <v>54</v>
      </c>
      <c r="F15" s="52">
        <f t="shared" si="3"/>
        <v>0.8571428571428571</v>
      </c>
      <c r="G15" s="81"/>
      <c r="L15" s="29">
        <v>89</v>
      </c>
    </row>
    <row r="16" spans="1:12" ht="84.95" hidden="1" customHeight="1" x14ac:dyDescent="0.25">
      <c r="A16" s="30" t="s">
        <v>64</v>
      </c>
      <c r="B16" s="30" t="s">
        <v>65</v>
      </c>
      <c r="C16" s="37" t="str">
        <f t="shared" si="4"/>
        <v>Jan- Dec 2014</v>
      </c>
      <c r="D16" s="37">
        <f>'ELC Winter 2014'!D16+'ELC Spring 2014'!D16+'Summer 2014'!D16+'FALL 2014'!D16</f>
        <v>63</v>
      </c>
      <c r="E16" s="37">
        <f>'ELC Winter 2014'!E16+'ELC Spring 2014'!E16+'Summer 2014'!E16+'FALL 2014'!E16</f>
        <v>46</v>
      </c>
      <c r="F16" s="52">
        <f t="shared" si="3"/>
        <v>0.73015873015873012</v>
      </c>
      <c r="G16" s="81"/>
      <c r="L16" s="29">
        <v>62</v>
      </c>
    </row>
    <row r="17" spans="1:14" ht="84.95" hidden="1" customHeight="1" x14ac:dyDescent="0.25">
      <c r="A17" s="30" t="s">
        <v>66</v>
      </c>
      <c r="B17" s="30" t="s">
        <v>67</v>
      </c>
      <c r="C17" s="37" t="str">
        <f t="shared" si="4"/>
        <v>Jan- Dec 2014</v>
      </c>
      <c r="D17" s="37">
        <f>'ELC Winter 2014'!D17+'ELC Spring 2014'!D17+'Summer 2014'!D17+'FALL 2014'!D17</f>
        <v>63</v>
      </c>
      <c r="E17" s="37">
        <f>'ELC Winter 2014'!E17+'ELC Spring 2014'!E17+'Summer 2014'!E17+'FALL 2014'!E17</f>
        <v>52</v>
      </c>
      <c r="F17" s="52">
        <f t="shared" si="3"/>
        <v>0.82539682539682535</v>
      </c>
      <c r="G17" s="81"/>
      <c r="L17" s="29">
        <v>83</v>
      </c>
    </row>
    <row r="18" spans="1:14" ht="84.95" hidden="1" customHeight="1" x14ac:dyDescent="0.25">
      <c r="A18" s="30"/>
      <c r="B18" s="30" t="s">
        <v>68</v>
      </c>
      <c r="C18" s="37" t="str">
        <f t="shared" si="4"/>
        <v>Jan- Dec 2014</v>
      </c>
      <c r="D18" s="37">
        <f>'ELC Winter 2014'!D18+'ELC Spring 2014'!D18+'Summer 2014'!D18+'FALL 2014'!D18</f>
        <v>63</v>
      </c>
      <c r="E18" s="37">
        <f>'ELC Winter 2014'!E18+'ELC Spring 2014'!E18+'Summer 2014'!E18+'FALL 2014'!E18</f>
        <v>52</v>
      </c>
      <c r="F18" s="52">
        <f t="shared" si="3"/>
        <v>0.82539682539682535</v>
      </c>
      <c r="G18" s="81"/>
      <c r="L18" s="29">
        <v>81</v>
      </c>
    </row>
    <row r="19" spans="1:14" ht="98.25" hidden="1" customHeight="1" x14ac:dyDescent="0.25">
      <c r="A19" s="44" t="s">
        <v>44</v>
      </c>
      <c r="B19" s="44" t="s">
        <v>93</v>
      </c>
      <c r="C19" s="62" t="str">
        <f>C18</f>
        <v>Jan- Dec 2014</v>
      </c>
      <c r="D19" s="62">
        <f>'ELC Winter 2014'!D19+'ELC Spring 2014'!D19+'Summer 2014'!D19+'FALL 2014'!D19</f>
        <v>63</v>
      </c>
      <c r="E19" s="62">
        <f>'ELC Winter 2014'!E19+'ELC Spring 2014'!E19+'Summer 2014'!E19+'FALL 2014'!E19</f>
        <v>57</v>
      </c>
      <c r="F19" s="64">
        <f t="shared" si="3"/>
        <v>0.90476190476190477</v>
      </c>
      <c r="G19" s="81"/>
      <c r="L19" s="29">
        <v>52</v>
      </c>
    </row>
    <row r="20" spans="1:14" ht="84.95" hidden="1" customHeight="1" x14ac:dyDescent="0.25">
      <c r="A20" s="30" t="s">
        <v>69</v>
      </c>
      <c r="B20" s="30" t="s">
        <v>70</v>
      </c>
      <c r="C20" s="37" t="str">
        <f>C19</f>
        <v>Jan- Dec 2014</v>
      </c>
      <c r="D20" s="37">
        <f>'ELC Winter 2014'!D20+'ELC Spring 2014'!D20+'Summer 2014'!D20+'FALL 2014'!D20</f>
        <v>63</v>
      </c>
      <c r="E20" s="37">
        <f>'ELC Winter 2014'!E20+'ELC Spring 2014'!E20+'Summer 2014'!E20+'FALL 2014'!E20</f>
        <v>47</v>
      </c>
      <c r="F20" s="52">
        <f t="shared" si="3"/>
        <v>0.74603174603174605</v>
      </c>
      <c r="G20" s="81"/>
      <c r="L20" s="29">
        <v>62</v>
      </c>
    </row>
    <row r="21" spans="1:14" ht="84.95" hidden="1" customHeight="1" x14ac:dyDescent="0.25">
      <c r="A21" s="30"/>
      <c r="B21" s="30" t="s">
        <v>71</v>
      </c>
      <c r="C21" s="37" t="str">
        <f t="shared" ref="C21:C26" si="5">C20</f>
        <v>Jan- Dec 2014</v>
      </c>
      <c r="D21" s="37">
        <f>'ELC Winter 2014'!D21+'ELC Spring 2014'!D21+'Summer 2014'!D21+'FALL 2014'!D21</f>
        <v>63</v>
      </c>
      <c r="E21" s="37">
        <f>'ELC Winter 2014'!E21+'ELC Spring 2014'!E21+'Summer 2014'!E21+'FALL 2014'!E21</f>
        <v>48</v>
      </c>
      <c r="F21" s="52">
        <f t="shared" si="3"/>
        <v>0.76190476190476186</v>
      </c>
      <c r="G21" s="81"/>
      <c r="L21" s="29">
        <f>AVERAGE(L15:L18)</f>
        <v>78.75</v>
      </c>
    </row>
    <row r="22" spans="1:14" ht="84.95" hidden="1" customHeight="1" x14ac:dyDescent="0.25">
      <c r="A22" s="30"/>
      <c r="B22" s="30" t="s">
        <v>72</v>
      </c>
      <c r="C22" s="37" t="str">
        <f t="shared" si="5"/>
        <v>Jan- Dec 2014</v>
      </c>
      <c r="D22" s="37">
        <f>'ELC Winter 2014'!D22+'ELC Spring 2014'!D22+'Summer 2014'!D22+'FALL 2014'!D22</f>
        <v>63</v>
      </c>
      <c r="E22" s="37">
        <f>'ELC Winter 2014'!E22+'ELC Spring 2014'!E22+'Summer 2014'!E22+'FALL 2014'!E22</f>
        <v>44</v>
      </c>
      <c r="F22" s="52">
        <f t="shared" si="3"/>
        <v>0.69841269841269837</v>
      </c>
      <c r="G22" s="81"/>
      <c r="L22" s="29">
        <f>73*0.72</f>
        <v>52.559999999999995</v>
      </c>
      <c r="N22" s="29">
        <f>AVERAGE(L19:L20)</f>
        <v>57</v>
      </c>
    </row>
    <row r="23" spans="1:14" ht="90" hidden="1" x14ac:dyDescent="0.25">
      <c r="A23" s="30" t="s">
        <v>102</v>
      </c>
      <c r="B23" s="30" t="s">
        <v>103</v>
      </c>
      <c r="C23" s="37" t="str">
        <f>C21</f>
        <v>Jan- Dec 2014</v>
      </c>
      <c r="D23" s="37">
        <f>'ELC Spring 2014'!D23+'Summer 2014'!D23+'FALL 2014'!D23</f>
        <v>44</v>
      </c>
      <c r="E23" s="51">
        <f>'ELC Spring 2014'!E23+'Summer 2014'!E23+'FALL 2014'!E23</f>
        <v>41</v>
      </c>
      <c r="F23" s="52">
        <f t="shared" si="3"/>
        <v>0.93181818181818177</v>
      </c>
    </row>
    <row r="24" spans="1:14" ht="84.95" hidden="1" customHeight="1" x14ac:dyDescent="0.25">
      <c r="A24" s="30" t="s">
        <v>73</v>
      </c>
      <c r="B24" s="30" t="s">
        <v>78</v>
      </c>
      <c r="C24" s="37" t="str">
        <f t="shared" si="5"/>
        <v>Jan- Dec 2014</v>
      </c>
      <c r="D24" s="37">
        <f>'ELC Winter 2014'!D23+'ELC Spring 2014'!D24+'Summer 2014'!D24+'FALL 2014'!D24</f>
        <v>63</v>
      </c>
      <c r="E24" s="37">
        <f>'ELC Winter 2014'!E23+'ELC Spring 2014'!E24+'Summer 2014'!E24+'FALL 2014'!E24</f>
        <v>48</v>
      </c>
      <c r="F24" s="52">
        <f t="shared" si="3"/>
        <v>0.76190476190476186</v>
      </c>
      <c r="G24" s="81"/>
      <c r="L24" s="29">
        <f>73*0.8</f>
        <v>58.400000000000006</v>
      </c>
      <c r="N24" s="29">
        <f>73*0.57</f>
        <v>41.61</v>
      </c>
    </row>
    <row r="25" spans="1:14" ht="90" hidden="1" x14ac:dyDescent="0.25">
      <c r="A25" s="30" t="s">
        <v>74</v>
      </c>
      <c r="B25" s="30" t="s">
        <v>104</v>
      </c>
      <c r="C25" s="37" t="str">
        <f>C23</f>
        <v>Jan- Dec 2014</v>
      </c>
      <c r="D25" s="37">
        <f>'ELC Spring 2014'!D25+'Summer 2014'!D26+'FALL 2014'!D25</f>
        <v>44</v>
      </c>
      <c r="E25" s="51">
        <f>'ELC Spring 2014'!E25+'Summer 2014'!E26+'FALL 2014'!E25</f>
        <v>34</v>
      </c>
      <c r="F25" s="52">
        <f t="shared" si="3"/>
        <v>0.77272727272727271</v>
      </c>
    </row>
    <row r="26" spans="1:14" ht="84.95" hidden="1" customHeight="1" x14ac:dyDescent="0.25">
      <c r="A26" s="30" t="s">
        <v>74</v>
      </c>
      <c r="B26" s="30" t="s">
        <v>75</v>
      </c>
      <c r="C26" s="37" t="str">
        <f t="shared" si="5"/>
        <v>Jan- Dec 2014</v>
      </c>
      <c r="D26" s="37">
        <f>'ELC Winter 2014'!D24+'ELC Spring 2014'!D26+'Summer 2014'!D26+'FALL 2014'!D26</f>
        <v>63</v>
      </c>
      <c r="E26" s="37">
        <f>'ELC Winter 2014'!E24+'ELC Spring 2014'!E26+'Summer 2014'!E26+'FALL 2014'!E26</f>
        <v>43</v>
      </c>
      <c r="F26" s="52">
        <f t="shared" si="3"/>
        <v>0.68253968253968256</v>
      </c>
      <c r="G26" s="81"/>
    </row>
    <row r="27" spans="1:14" ht="99.95" hidden="1" customHeight="1" x14ac:dyDescent="0.25">
      <c r="A27" s="46" t="s">
        <v>76</v>
      </c>
      <c r="B27" s="46" t="s">
        <v>94</v>
      </c>
      <c r="C27" s="65" t="str">
        <f>C26</f>
        <v>Jan- Dec 2014</v>
      </c>
      <c r="D27" s="65">
        <f>'ELC Winter 2014'!D25+'ELC Spring 2014'!D27+'Summer 2014'!D27+'FALL 2014'!D27</f>
        <v>63</v>
      </c>
      <c r="E27" s="65">
        <f>'ELC Winter 2014'!E25+'ELC Spring 2014'!E27+'Summer 2014'!E27+'FALL 2014'!E27</f>
        <v>31</v>
      </c>
      <c r="F27" s="67">
        <f t="shared" si="3"/>
        <v>0.49206349206349204</v>
      </c>
      <c r="G27" s="81"/>
    </row>
    <row r="28" spans="1:14" ht="84.95" hidden="1" customHeight="1" x14ac:dyDescent="0.25">
      <c r="A28" s="30" t="s">
        <v>77</v>
      </c>
      <c r="B28" s="30" t="s">
        <v>80</v>
      </c>
      <c r="C28" s="37" t="str">
        <f>C27</f>
        <v>Jan- Dec 2014</v>
      </c>
      <c r="D28" s="37">
        <f>'ELC Winter 2014'!D26+'ELC Spring 2014'!D28+'Summer 2014'!D28+'FALL 2014'!D28</f>
        <v>63</v>
      </c>
      <c r="E28" s="37">
        <f>'ELC Winter 2014'!E26+'ELC Spring 2014'!E28+'Summer 2014'!E28+'FALL 2014'!E28</f>
        <v>37</v>
      </c>
      <c r="F28" s="52">
        <f t="shared" si="3"/>
        <v>0.58730158730158732</v>
      </c>
      <c r="G28" s="81"/>
    </row>
    <row r="29" spans="1:14" ht="84.95" hidden="1" customHeight="1" x14ac:dyDescent="0.25">
      <c r="A29" s="30" t="s">
        <v>79</v>
      </c>
      <c r="B29" s="30" t="s">
        <v>81</v>
      </c>
      <c r="C29" s="37" t="str">
        <f t="shared" ref="C29:C30" si="6">C28</f>
        <v>Jan- Dec 2014</v>
      </c>
      <c r="D29" s="37">
        <f>'ELC Winter 2014'!D27+'ELC Spring 2014'!D29+'Summer 2014'!D29+'FALL 2014'!D29</f>
        <v>63</v>
      </c>
      <c r="E29" s="37">
        <f>'ELC Winter 2014'!E27+'ELC Spring 2014'!E29+'Summer 2014'!E29+'FALL 2014'!E29</f>
        <v>19</v>
      </c>
      <c r="F29" s="52">
        <f t="shared" si="3"/>
        <v>0.30158730158730157</v>
      </c>
      <c r="G29" s="81"/>
    </row>
    <row r="30" spans="1:14" ht="84.95" hidden="1" customHeight="1" x14ac:dyDescent="0.25">
      <c r="A30" s="30" t="s">
        <v>82</v>
      </c>
      <c r="B30" s="30" t="s">
        <v>83</v>
      </c>
      <c r="C30" s="37" t="str">
        <f t="shared" si="6"/>
        <v>Jan- Dec 2014</v>
      </c>
      <c r="D30" s="37">
        <f>'ELC Winter 2014'!D28+'ELC Spring 2014'!D30+'Summer 2014'!D30+'FALL 2014'!D30</f>
        <v>63</v>
      </c>
      <c r="E30" s="37">
        <f>'ELC Winter 2014'!E28+'ELC Spring 2014'!E30+'Summer 2014'!E30+'FALL 2014'!E30</f>
        <v>40</v>
      </c>
      <c r="F30" s="52">
        <f t="shared" si="3"/>
        <v>0.63492063492063489</v>
      </c>
      <c r="G30" s="81"/>
    </row>
    <row r="31" spans="1:14" ht="99.95" hidden="1" customHeight="1" x14ac:dyDescent="0.25">
      <c r="A31" s="48" t="s">
        <v>84</v>
      </c>
      <c r="B31" s="48" t="s">
        <v>95</v>
      </c>
      <c r="C31" s="68" t="str">
        <f>C30</f>
        <v>Jan- Dec 2014</v>
      </c>
      <c r="D31" s="68">
        <f>'ELC Winter 2014'!D29+'ELC Spring 2014'!D31+'Summer 2014'!D31+'FALL 2014'!D31</f>
        <v>63</v>
      </c>
      <c r="E31" s="68">
        <f>'ELC Winter 2014'!E29+'ELC Spring 2014'!E31+'Summer 2014'!E31+'FALL 2014'!E31</f>
        <v>34</v>
      </c>
      <c r="F31" s="70">
        <f t="shared" si="3"/>
        <v>0.53968253968253965</v>
      </c>
      <c r="G31" s="81"/>
    </row>
    <row r="32" spans="1:14" ht="84.95" hidden="1" customHeight="1" x14ac:dyDescent="0.25">
      <c r="A32" s="30" t="s">
        <v>85</v>
      </c>
      <c r="B32" s="30" t="s">
        <v>86</v>
      </c>
      <c r="C32" s="37" t="str">
        <f>C31</f>
        <v>Jan- Dec 2014</v>
      </c>
      <c r="D32" s="37">
        <f>'ELC Winter 2014'!D30+'ELC Spring 2014'!D32+'Summer 2014'!D32+'FALL 2014'!D32</f>
        <v>63</v>
      </c>
      <c r="E32" s="37">
        <f>'ELC Winter 2014'!E30+'ELC Spring 2014'!E32+'Summer 2014'!E32+'FALL 2014'!E32</f>
        <v>34</v>
      </c>
      <c r="F32" s="52">
        <f t="shared" si="3"/>
        <v>0.53968253968253965</v>
      </c>
      <c r="G32" s="81"/>
    </row>
    <row r="33" spans="1:12" ht="84.95" hidden="1" customHeight="1" x14ac:dyDescent="0.25">
      <c r="A33" s="30" t="s">
        <v>87</v>
      </c>
      <c r="B33" s="30" t="s">
        <v>88</v>
      </c>
      <c r="C33" s="37" t="str">
        <f t="shared" ref="C33:C34" si="7">C32</f>
        <v>Jan- Dec 2014</v>
      </c>
      <c r="D33" s="37">
        <f>'ELC Winter 2014'!D31+'ELC Spring 2014'!D33+'Summer 2014'!D33+'FALL 2014'!D33</f>
        <v>63</v>
      </c>
      <c r="E33" s="37">
        <f>'ELC Winter 2014'!E31+'ELC Spring 2014'!E33+'Summer 2014'!E33+'FALL 2014'!E33</f>
        <v>35</v>
      </c>
      <c r="F33" s="52">
        <f t="shared" si="3"/>
        <v>0.55555555555555558</v>
      </c>
      <c r="G33" s="81"/>
    </row>
    <row r="34" spans="1:12" ht="84.95" hidden="1" customHeight="1" x14ac:dyDescent="0.25">
      <c r="A34" s="36" t="s">
        <v>89</v>
      </c>
      <c r="B34" s="36" t="s">
        <v>88</v>
      </c>
      <c r="C34" s="50" t="str">
        <f t="shared" si="7"/>
        <v>Jan- Dec 2014</v>
      </c>
      <c r="D34" s="50">
        <f>'ELC Winter 2014'!D32+'ELC Spring 2014'!D34+'Summer 2014'!D34+'FALL 2014'!D34</f>
        <v>63</v>
      </c>
      <c r="E34" s="50">
        <f>'ELC Winter 2014'!E32+'ELC Spring 2014'!E34+'Summer 2014'!E34+'FALL 2014'!E34</f>
        <v>39</v>
      </c>
      <c r="F34" s="52">
        <f t="shared" si="3"/>
        <v>0.61904761904761907</v>
      </c>
      <c r="G34" s="81"/>
    </row>
    <row r="35" spans="1:12" hidden="1" x14ac:dyDescent="0.25">
      <c r="G35" s="81"/>
    </row>
    <row r="36" spans="1:12" hidden="1" x14ac:dyDescent="0.25"/>
    <row r="37" spans="1:12" hidden="1" x14ac:dyDescent="0.25"/>
    <row r="38" spans="1:12" hidden="1" x14ac:dyDescent="0.25"/>
    <row r="39" spans="1:12" hidden="1" x14ac:dyDescent="0.25"/>
    <row r="40" spans="1:12" ht="99.95" customHeight="1" x14ac:dyDescent="0.25">
      <c r="A40" s="40" t="s">
        <v>112</v>
      </c>
      <c r="B40" s="40" t="s">
        <v>107</v>
      </c>
      <c r="C40" s="53" t="s">
        <v>106</v>
      </c>
      <c r="D40" s="53">
        <v>63</v>
      </c>
      <c r="E40" s="53">
        <v>60</v>
      </c>
      <c r="F40" s="55">
        <v>0.95238095238095233</v>
      </c>
      <c r="G40" s="81"/>
    </row>
    <row r="41" spans="1:12" ht="99.95" customHeight="1" x14ac:dyDescent="0.25">
      <c r="A41" s="38" t="s">
        <v>113</v>
      </c>
      <c r="B41" s="38" t="s">
        <v>108</v>
      </c>
      <c r="C41" s="56" t="s">
        <v>106</v>
      </c>
      <c r="D41" s="56">
        <v>63</v>
      </c>
      <c r="E41" s="56">
        <v>53</v>
      </c>
      <c r="F41" s="58">
        <v>0.84126984126984128</v>
      </c>
      <c r="G41" s="81"/>
    </row>
    <row r="42" spans="1:12" ht="98.25" customHeight="1" x14ac:dyDescent="0.25">
      <c r="A42" s="42" t="s">
        <v>114</v>
      </c>
      <c r="B42" s="42" t="s">
        <v>109</v>
      </c>
      <c r="C42" s="59" t="s">
        <v>106</v>
      </c>
      <c r="D42" s="59">
        <v>63</v>
      </c>
      <c r="E42" s="59">
        <v>58</v>
      </c>
      <c r="F42" s="61">
        <v>0.92063492063492058</v>
      </c>
      <c r="G42" s="81"/>
    </row>
    <row r="43" spans="1:12" ht="98.25" customHeight="1" x14ac:dyDescent="0.25">
      <c r="A43" s="44" t="s">
        <v>115</v>
      </c>
      <c r="B43" s="44" t="s">
        <v>125</v>
      </c>
      <c r="C43" s="62" t="s">
        <v>106</v>
      </c>
      <c r="D43" s="62">
        <v>63</v>
      </c>
      <c r="E43" s="62">
        <v>57</v>
      </c>
      <c r="F43" s="64">
        <v>0.90476190476190477</v>
      </c>
      <c r="G43" s="81"/>
      <c r="L43" s="29">
        <v>52</v>
      </c>
    </row>
    <row r="44" spans="1:12" ht="99.95" customHeight="1" x14ac:dyDescent="0.25">
      <c r="A44" s="46" t="s">
        <v>116</v>
      </c>
      <c r="B44" s="46" t="s">
        <v>110</v>
      </c>
      <c r="C44" s="65" t="s">
        <v>106</v>
      </c>
      <c r="D44" s="65">
        <v>63</v>
      </c>
      <c r="E44" s="65">
        <v>31</v>
      </c>
      <c r="F44" s="67">
        <v>0.49206349206349204</v>
      </c>
      <c r="G44" s="81"/>
    </row>
    <row r="45" spans="1:12" ht="99.95" customHeight="1" x14ac:dyDescent="0.25">
      <c r="A45" s="82" t="s">
        <v>117</v>
      </c>
      <c r="B45" s="82" t="s">
        <v>111</v>
      </c>
      <c r="C45" s="83" t="s">
        <v>106</v>
      </c>
      <c r="D45" s="83">
        <v>63</v>
      </c>
      <c r="E45" s="83">
        <v>34</v>
      </c>
      <c r="F45" s="70">
        <v>0.53968253968253965</v>
      </c>
      <c r="G45" s="8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2014</vt:lpstr>
      <vt:lpstr>ELC Winter 2014</vt:lpstr>
      <vt:lpstr>ELC Spring 2014</vt:lpstr>
      <vt:lpstr>Summer 2014</vt:lpstr>
      <vt:lpstr>FALL 2014</vt:lpstr>
      <vt:lpstr>Total ELC 2014</vt:lpstr>
      <vt:lpstr>'2014'!Print_Area</vt:lpstr>
      <vt:lpstr>'ELC Spring 2014'!Print_Area</vt:lpstr>
      <vt:lpstr>'ELC Winter 2014'!Print_Area</vt:lpstr>
    </vt:vector>
  </TitlesOfParts>
  <Company>United Way of BFCO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debby</dc:creator>
  <cp:lastModifiedBy>Laura Armstrong</cp:lastModifiedBy>
  <cp:lastPrinted>2013-05-08T22:46:45Z</cp:lastPrinted>
  <dcterms:created xsi:type="dcterms:W3CDTF">2004-07-01T20:56:12Z</dcterms:created>
  <dcterms:modified xsi:type="dcterms:W3CDTF">2016-02-08T19:56:07Z</dcterms:modified>
</cp:coreProperties>
</file>